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icamacho\Desktop\CONCENTRADO CIERRE\"/>
    </mc:Choice>
  </mc:AlternateContent>
  <xr:revisionPtr revIDLastSave="0" documentId="13_ncr:1_{4FC04EE7-DB51-42F6-8E79-2D2BD78DB475}" xr6:coauthVersionLast="47" xr6:coauthVersionMax="47" xr10:uidLastSave="{00000000-0000-0000-0000-000000000000}"/>
  <bookViews>
    <workbookView xWindow="-110" yWindow="-110" windowWidth="19420" windowHeight="11500" firstSheet="3" activeTab="7" xr2:uid="{00000000-000D-0000-FFFF-FFFF00000000}"/>
  </bookViews>
  <sheets>
    <sheet name="Notas a los Edos Financieros" sheetId="1" r:id="rId1"/>
    <sheet name="Notas ACT" sheetId="2" r:id="rId2"/>
    <sheet name="Notas ESF" sheetId="3" r:id="rId3"/>
    <sheet name="Notas VHP" sheetId="4" r:id="rId4"/>
    <sheet name="Notas 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'Notas ACT'!$A$93:$C$212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A1" i="7"/>
  <c r="C16" i="6"/>
  <c r="C8" i="6"/>
  <c r="C21" i="6" s="1"/>
  <c r="A3" i="6"/>
  <c r="A1" i="6"/>
  <c r="D136" i="5"/>
  <c r="C116" i="5"/>
  <c r="C102" i="5" s="1"/>
  <c r="C101" i="5" s="1"/>
  <c r="C114" i="5"/>
  <c r="C81" i="5"/>
  <c r="C75" i="5"/>
  <c r="D72" i="5"/>
  <c r="C72" i="5"/>
  <c r="D63" i="5"/>
  <c r="C63" i="5"/>
  <c r="D62" i="5"/>
  <c r="D29" i="5"/>
  <c r="C29" i="5"/>
  <c r="C24" i="5"/>
  <c r="C21" i="5" s="1"/>
  <c r="D21" i="5"/>
  <c r="D16" i="5"/>
  <c r="C16" i="5"/>
  <c r="E3" i="5"/>
  <c r="E2" i="5"/>
  <c r="E1" i="5"/>
  <c r="A1" i="5"/>
  <c r="C26" i="4"/>
  <c r="C22" i="4"/>
  <c r="C17" i="4"/>
  <c r="E3" i="4"/>
  <c r="A3" i="4"/>
  <c r="E2" i="4"/>
  <c r="E1" i="4"/>
  <c r="A1" i="4"/>
  <c r="C168" i="3"/>
  <c r="C167" i="3" s="1"/>
  <c r="C161" i="3"/>
  <c r="C159" i="3" s="1"/>
  <c r="C155" i="3"/>
  <c r="C148" i="3"/>
  <c r="C144" i="3"/>
  <c r="C136" i="3"/>
  <c r="C134" i="3" s="1"/>
  <c r="C127" i="3"/>
  <c r="D123" i="3"/>
  <c r="D120" i="3" s="1"/>
  <c r="D122" i="3"/>
  <c r="D121" i="3"/>
  <c r="C120" i="3"/>
  <c r="D119" i="3"/>
  <c r="D118" i="3"/>
  <c r="D117" i="3"/>
  <c r="D116" i="3"/>
  <c r="D115" i="3"/>
  <c r="D114" i="3"/>
  <c r="D113" i="3"/>
  <c r="D112" i="3"/>
  <c r="D111" i="3"/>
  <c r="C110" i="3"/>
  <c r="C103" i="3"/>
  <c r="C98" i="3"/>
  <c r="C92" i="3"/>
  <c r="C82" i="3"/>
  <c r="E76" i="3"/>
  <c r="D76" i="3"/>
  <c r="C76" i="3"/>
  <c r="C64" i="3"/>
  <c r="C56" i="3"/>
  <c r="C41" i="3"/>
  <c r="F25" i="3"/>
  <c r="E14" i="3"/>
  <c r="F14" i="3" s="1"/>
  <c r="G14" i="3" s="1"/>
  <c r="H3" i="3"/>
  <c r="A3" i="3"/>
  <c r="H2" i="3"/>
  <c r="H1" i="3"/>
  <c r="A1" i="3"/>
  <c r="C211" i="2"/>
  <c r="C210" i="2" s="1"/>
  <c r="C207" i="2"/>
  <c r="C203" i="2"/>
  <c r="C200" i="2" s="1"/>
  <c r="C201" i="2"/>
  <c r="C194" i="2"/>
  <c r="D196" i="2" s="1"/>
  <c r="C191" i="2"/>
  <c r="D193" i="2" s="1"/>
  <c r="C182" i="2"/>
  <c r="D189" i="2" s="1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C166" i="2"/>
  <c r="D165" i="2"/>
  <c r="D164" i="2"/>
  <c r="D163" i="2"/>
  <c r="D162" i="2"/>
  <c r="D161" i="2"/>
  <c r="D160" i="2"/>
  <c r="D159" i="2"/>
  <c r="D158" i="2"/>
  <c r="D157" i="2"/>
  <c r="C156" i="2"/>
  <c r="C153" i="2"/>
  <c r="D155" i="2" s="1"/>
  <c r="D152" i="2"/>
  <c r="D148" i="2"/>
  <c r="C147" i="2"/>
  <c r="D151" i="2" s="1"/>
  <c r="C145" i="2"/>
  <c r="D145" i="2" s="1"/>
  <c r="D142" i="2"/>
  <c r="C142" i="2"/>
  <c r="D144" i="2" s="1"/>
  <c r="C138" i="2"/>
  <c r="D138" i="2" s="1"/>
  <c r="C134" i="2"/>
  <c r="C133" i="2" s="1"/>
  <c r="C130" i="2"/>
  <c r="D132" i="2" s="1"/>
  <c r="D127" i="2"/>
  <c r="C127" i="2"/>
  <c r="D129" i="2" s="1"/>
  <c r="C124" i="2"/>
  <c r="D126" i="2" s="1"/>
  <c r="C113" i="2"/>
  <c r="D120" i="2" s="1"/>
  <c r="C103" i="2"/>
  <c r="D110" i="2" s="1"/>
  <c r="C96" i="2"/>
  <c r="D99" i="2" s="1"/>
  <c r="C85" i="2"/>
  <c r="C83" i="2" s="1"/>
  <c r="D89" i="2" s="1"/>
  <c r="C81" i="2"/>
  <c r="D82" i="2" s="1"/>
  <c r="C79" i="2"/>
  <c r="D79" i="2" s="1"/>
  <c r="D77" i="2"/>
  <c r="D73" i="2"/>
  <c r="C73" i="2"/>
  <c r="D76" i="2" s="1"/>
  <c r="C72" i="2"/>
  <c r="C71" i="2"/>
  <c r="C64" i="2"/>
  <c r="D67" i="2" s="1"/>
  <c r="C58" i="2"/>
  <c r="D61" i="2" s="1"/>
  <c r="C48" i="2"/>
  <c r="D55" i="2" s="1"/>
  <c r="C47" i="2"/>
  <c r="C42" i="2"/>
  <c r="C41" i="2"/>
  <c r="C36" i="2"/>
  <c r="D38" i="2" s="1"/>
  <c r="D30" i="2"/>
  <c r="C30" i="2"/>
  <c r="D33" i="2" s="1"/>
  <c r="D27" i="2"/>
  <c r="C27" i="2"/>
  <c r="D29" i="2" s="1"/>
  <c r="C26" i="2"/>
  <c r="C22" i="2"/>
  <c r="D20" i="2"/>
  <c r="D19" i="2"/>
  <c r="D18" i="2"/>
  <c r="D17" i="2"/>
  <c r="D16" i="2"/>
  <c r="D15" i="2"/>
  <c r="D14" i="2"/>
  <c r="D13" i="2"/>
  <c r="D12" i="2"/>
  <c r="D11" i="2"/>
  <c r="E3" i="2"/>
  <c r="A3" i="2"/>
  <c r="E2" i="2"/>
  <c r="E1" i="2"/>
  <c r="A1" i="2"/>
  <c r="C44" i="5" l="1"/>
  <c r="D110" i="3"/>
  <c r="D190" i="2"/>
  <c r="D182" i="2"/>
  <c r="D186" i="2"/>
  <c r="D65" i="2"/>
  <c r="D59" i="2"/>
  <c r="D63" i="2"/>
  <c r="D80" i="2"/>
  <c r="D125" i="2"/>
  <c r="D131" i="2"/>
  <c r="D140" i="2"/>
  <c r="D146" i="2"/>
  <c r="D212" i="2"/>
  <c r="D34" i="2"/>
  <c r="D36" i="2"/>
  <c r="D58" i="2"/>
  <c r="D62" i="2"/>
  <c r="C70" i="2"/>
  <c r="D71" i="2" s="1"/>
  <c r="D74" i="2"/>
  <c r="D78" i="2"/>
  <c r="D124" i="2"/>
  <c r="D128" i="2"/>
  <c r="D130" i="2"/>
  <c r="D139" i="2"/>
  <c r="D143" i="2"/>
  <c r="D149" i="2"/>
  <c r="D183" i="2"/>
  <c r="D187" i="2"/>
  <c r="D211" i="2"/>
  <c r="D44" i="5"/>
  <c r="C62" i="5"/>
  <c r="C49" i="5" s="1"/>
  <c r="C136" i="5" s="1"/>
  <c r="C40" i="7"/>
  <c r="D72" i="2"/>
  <c r="C39" i="2"/>
  <c r="D45" i="2" s="1"/>
  <c r="C21" i="2"/>
  <c r="C10" i="2" s="1"/>
  <c r="D121" i="2"/>
  <c r="D122" i="2"/>
  <c r="D114" i="2"/>
  <c r="D113" i="2"/>
  <c r="D117" i="2"/>
  <c r="D118" i="2"/>
  <c r="D103" i="2"/>
  <c r="D107" i="2"/>
  <c r="D111" i="2"/>
  <c r="D96" i="2"/>
  <c r="D100" i="2"/>
  <c r="D83" i="2"/>
  <c r="D86" i="2"/>
  <c r="D90" i="2"/>
  <c r="D68" i="2"/>
  <c r="D66" i="2"/>
  <c r="D64" i="2"/>
  <c r="D56" i="2"/>
  <c r="D48" i="2"/>
  <c r="D52" i="2"/>
  <c r="D37" i="2"/>
  <c r="D21" i="2"/>
  <c r="D23" i="2"/>
  <c r="D208" i="2"/>
  <c r="D205" i="2"/>
  <c r="D202" i="2"/>
  <c r="D206" i="2"/>
  <c r="D200" i="2"/>
  <c r="D207" i="2"/>
  <c r="D204" i="2"/>
  <c r="D209" i="2"/>
  <c r="D42" i="2"/>
  <c r="D47" i="2"/>
  <c r="D43" i="2"/>
  <c r="D40" i="2"/>
  <c r="D136" i="2"/>
  <c r="D133" i="2"/>
  <c r="D137" i="2"/>
  <c r="D135" i="2"/>
  <c r="C123" i="2"/>
  <c r="D201" i="2"/>
  <c r="D28" i="2"/>
  <c r="D31" i="2"/>
  <c r="D35" i="2"/>
  <c r="D49" i="2"/>
  <c r="D53" i="2"/>
  <c r="C57" i="2"/>
  <c r="D60" i="2"/>
  <c r="D70" i="2"/>
  <c r="D75" i="2"/>
  <c r="D81" i="2"/>
  <c r="D84" i="2"/>
  <c r="D87" i="2"/>
  <c r="D97" i="2"/>
  <c r="D101" i="2"/>
  <c r="D104" i="2"/>
  <c r="D108" i="2"/>
  <c r="D112" i="2"/>
  <c r="D115" i="2"/>
  <c r="D119" i="2"/>
  <c r="D134" i="2"/>
  <c r="D141" i="2"/>
  <c r="D150" i="2"/>
  <c r="D153" i="2"/>
  <c r="C181" i="2"/>
  <c r="D184" i="2"/>
  <c r="D188" i="2"/>
  <c r="D191" i="2"/>
  <c r="D194" i="2"/>
  <c r="D198" i="2"/>
  <c r="D203" i="2"/>
  <c r="D32" i="2"/>
  <c r="D50" i="2"/>
  <c r="D54" i="2"/>
  <c r="D88" i="2"/>
  <c r="C95" i="2"/>
  <c r="D98" i="2"/>
  <c r="D102" i="2"/>
  <c r="D105" i="2"/>
  <c r="D109" i="2"/>
  <c r="D116" i="2"/>
  <c r="D147" i="2"/>
  <c r="D154" i="2"/>
  <c r="D185" i="2"/>
  <c r="D192" i="2"/>
  <c r="D195" i="2"/>
  <c r="D199" i="2"/>
  <c r="D197" i="2"/>
  <c r="D51" i="2"/>
  <c r="C69" i="2"/>
  <c r="D85" i="2"/>
  <c r="D106" i="2"/>
  <c r="D22" i="2" l="1"/>
  <c r="D26" i="2"/>
  <c r="D24" i="2"/>
  <c r="C94" i="2"/>
  <c r="D46" i="2"/>
  <c r="D39" i="2"/>
  <c r="D25" i="2"/>
  <c r="D41" i="2"/>
  <c r="D44" i="2"/>
  <c r="C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A48" authorId="0" shapeId="0" xr:uid="{0F021307-C44F-42D0-B0DF-A1697ED741C3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A217" authorId="0" shapeId="0" xr:uid="{A38EF7DE-4C98-4B0C-8157-BF973F64479C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B176" authorId="0" shapeId="0" xr:uid="{2EA0B62A-040E-4E82-995D-C4EEB4300F5F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B33" authorId="0" shapeId="0" xr:uid="{A4B8589A-2AF4-4A3A-B860-B0D8235F16F6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ricamacho</author>
  </authors>
  <commentList>
    <comment ref="B140" authorId="0" shapeId="0" xr:uid="{F6C18F4F-73FE-4043-82E5-848703DA0E51}">
      <text>
        <r>
          <rPr>
            <b/>
            <sz val="9"/>
            <color indexed="81"/>
            <rFont val="Tahoma"/>
            <charset val="1"/>
          </rPr>
          <t>ricamacho: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<sst xmlns="http://schemas.openxmlformats.org/spreadsheetml/2006/main" count="856" uniqueCount="604">
  <si>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</si>
  <si>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</si>
  <si>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</si>
  <si>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</si>
  <si>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</si>
  <si>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</si>
  <si>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</si>
  <si>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</si>
  <si>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</si>
  <si>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</si>
  <si>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</si>
  <si>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</si>
  <si>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</si>
  <si>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</si>
  <si>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</si>
  <si>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</si>
  <si>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</si>
  <si>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</si>
  <si>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</si>
  <si>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</si>
  <si>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</si>
  <si>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</si>
  <si>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</si>
  <si>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</si>
  <si>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</si>
  <si>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</si>
  <si>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</si>
  <si>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</si>
  <si>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</si>
  <si>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</si>
  <si>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</si>
  <si>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</si>
  <si>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</si>
  <si>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</si>
  <si>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</si>
  <si>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</si>
  <si>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</si>
  <si>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</si>
  <si>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</si>
  <si>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</si>
  <si>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</si>
  <si>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</si>
  <si>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</si>
  <si>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</si>
  <si>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</si>
  <si>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</si>
  <si>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</si>
  <si>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</si>
  <si>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</si>
  <si>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</si>
  <si>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</si>
  <si>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</si>
  <si>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</si>
  <si>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</si>
  <si>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</si>
  <si>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</si>
  <si>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</si>
  <si>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</si>
  <si>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</si>
  <si>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</si>
  <si>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</si>
  <si>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</si>
  <si>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</si>
  <si>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</si>
  <si>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</si>
  <si>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</si>
  <si>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</si>
  <si>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</si>
  <si>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</si>
  <si>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</si>
  <si>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</si>
  <si>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</si>
  <si>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</si>
  <si>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</si>
  <si>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</si>
  <si>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</si>
  <si>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</si>
  <si>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</si>
  <si>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</si>
  <si>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</si>
  <si>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</si>
  <si>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</si>
  <si>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</si>
  <si>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</si>
  <si>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</si>
  <si>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</si>
  <si>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</si>
  <si>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</si>
  <si>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</si>
  <si>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</si>
  <si>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</si>
  <si>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</si>
  <si>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</si>
  <si>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</si>
  <si>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</si>
  <si>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</si>
  <si>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</si>
  <si>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</si>
  <si>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</si>
  <si>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</si>
  <si>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</si>
  <si>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</si>
  <si>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Intereses de cuentas bancarias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</si>
  <si>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</si>
  <si>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</si>
  <si>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</si>
  <si>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</si>
  <si>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</si>
  <si>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</si>
  <si>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</si>
  <si>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</si>
  <si>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</si>
  <si>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</si>
  <si>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</si>
  <si>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</si>
  <si>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</si>
  <si>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</si>
  <si>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Estacionamientos, accesos, paseos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</si>
  <si>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</si>
  <si>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</si>
  <si>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</si>
  <si>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</si>
  <si>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</si>
  <si>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</si>
  <si>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</si>
  <si>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</si>
  <si>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</si>
  <si>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</si>
  <si>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</si>
  <si>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</si>
  <si>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</si>
  <si>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</si>
  <si>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 municipal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</si>
  <si>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</si>
  <si>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</si>
  <si>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</si>
  <si>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</si>
  <si>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</si>
  <si>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</si>
  <si>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</si>
  <si>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</si>
  <si>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</si>
  <si>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</si>
  <si>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</si>
  <si>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</si>
  <si>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</si>
  <si>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</si>
  <si>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</si>
  <si>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</si>
  <si>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</si>
  <si>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Descuento en servicio de limpieza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</si>
  <si>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</si>
  <si>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</si>
  <si>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</si>
  <si>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</si>
  <si>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</si>
  <si>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</si>
  <si>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</si>
  <si>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</si>
  <si>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</si>
  <si>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</si>
  <si>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</si>
  <si>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Remuneraciones Adicionales y Especiales</t>
  </si>
  <si>
    <t>Seguridad Social</t>
  </si>
  <si>
    <t>Aportaciones IMSS e Infonavit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</si>
  <si>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</si>
  <si>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</si>
  <si>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</si>
  <si>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</si>
  <si>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Material de limpieza y útiles de oficina</t>
  </si>
  <si>
    <t>Alimentos y Utensilios</t>
  </si>
  <si>
    <t>Materias Primas y Materiales de Producción y Comercialización</t>
  </si>
  <si>
    <t>Materiales y Artículos de Construcción y de Reparación</t>
  </si>
  <si>
    <t>Materiales complementarios y de construcción</t>
  </si>
  <si>
    <t>Productos Químicos, Farmacéuticos y de Laboratorio</t>
  </si>
  <si>
    <t>Combustibles, Lubricantes y Aditivos</t>
  </si>
  <si>
    <t>Usado para la maquinaria del parque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</si>
  <si>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</si>
  <si>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</si>
  <si>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</si>
  <si>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</si>
  <si>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</si>
  <si>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Internet, energía eléctrica, telefonía y gas.</t>
  </si>
  <si>
    <t>Servicios de Arrendamiento</t>
  </si>
  <si>
    <t>Servicios Profesionales, Científicos y Técnicos y Otros Servicios</t>
  </si>
  <si>
    <t>Servicios legales, de contabildad y relacionados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</si>
  <si>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</si>
  <si>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</si>
  <si>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</si>
  <si>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</si>
  <si>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</si>
  <si>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</si>
  <si>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</si>
  <si>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</si>
  <si>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</si>
  <si>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</si>
  <si>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</si>
  <si>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</si>
  <si>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</si>
  <si>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</si>
  <si>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</si>
  <si>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</si>
  <si>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</si>
  <si>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</si>
  <si>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</si>
  <si>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</si>
  <si>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</si>
  <si>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</si>
  <si>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</si>
  <si>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</si>
  <si>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</si>
  <si>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</si>
  <si>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</si>
  <si>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</si>
  <si>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</si>
  <si>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</si>
  <si>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</si>
  <si>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</si>
  <si>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</si>
  <si>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</si>
  <si>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</si>
  <si>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</si>
  <si>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</si>
  <si>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</si>
  <si>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</si>
  <si>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</si>
  <si>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</si>
  <si>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</si>
  <si>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</si>
  <si>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</si>
  <si>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</si>
  <si>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</si>
  <si>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</si>
  <si>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</si>
  <si>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</si>
  <si>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</si>
  <si>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</si>
  <si>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</si>
  <si>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</si>
  <si>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</si>
  <si>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</si>
  <si>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</si>
  <si>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</si>
  <si>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</si>
  <si>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</si>
  <si>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</si>
  <si>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</si>
  <si>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</si>
  <si>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</si>
  <si>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</si>
  <si>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</si>
  <si>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</si>
  <si>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</si>
  <si>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</si>
  <si>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</si>
  <si>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</si>
  <si>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Provisión de aguinaldo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</si>
  <si>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</si>
  <si>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</si>
  <si>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</si>
  <si>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</si>
  <si>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</si>
  <si>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</si>
  <si>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</si>
  <si>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</si>
  <si>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</si>
  <si>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</si>
  <si>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</si>
  <si>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</si>
  <si>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</si>
  <si>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</si>
  <si>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</si>
  <si>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</si>
  <si>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Otros gastos no presupuestales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</si>
  <si>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</si>
  <si>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</si>
  <si>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</si>
  <si>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</si>
  <si>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</si>
  <si>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</si>
  <si>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</si>
  <si>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Mesa de dinero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</si>
  <si>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</si>
  <si>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</si>
  <si>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</si>
  <si>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</si>
  <si>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</si>
  <si>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</si>
  <si>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</si>
  <si>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</si>
  <si>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</si>
  <si>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</si>
  <si>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</si>
  <si>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</si>
  <si>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</si>
  <si>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</si>
  <si>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</si>
  <si>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</si>
  <si>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</si>
  <si>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</si>
  <si>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</si>
  <si>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</si>
  <si>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</si>
  <si>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</si>
  <si>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</si>
  <si>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</si>
  <si>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</si>
  <si>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</si>
  <si>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</si>
  <si>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</si>
  <si>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</si>
  <si>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</si>
  <si>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</si>
  <si>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</si>
  <si>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</si>
  <si>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</si>
  <si>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</si>
  <si>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</si>
  <si>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</si>
  <si>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</si>
  <si>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</si>
  <si>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</si>
  <si>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</si>
  <si>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</si>
  <si>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</si>
  <si>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</si>
  <si>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</si>
  <si>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</si>
  <si>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</si>
  <si>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</si>
  <si>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</si>
  <si>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</si>
  <si>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</si>
  <si>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</si>
  <si>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</si>
  <si>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No aplica</t>
  </si>
  <si>
    <t>Construcciones en Proceso en Bienes Propios</t>
  </si>
  <si>
    <t>Otros Bienes Inmuebles</t>
  </si>
  <si>
    <t>Bienes Muebles</t>
  </si>
  <si>
    <t>Mobiliario y Equipo de Administración</t>
  </si>
  <si>
    <t>Línea recta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</si>
  <si>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</si>
  <si>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</si>
  <si>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</si>
  <si>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</si>
  <si>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</si>
  <si>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</si>
  <si>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</si>
  <si>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</si>
  <si>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</si>
  <si>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</si>
  <si>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</si>
  <si>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</si>
  <si>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</si>
  <si>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</si>
  <si>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</si>
  <si>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</si>
  <si>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</si>
  <si>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</si>
  <si>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</si>
  <si>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</si>
  <si>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</si>
  <si>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</si>
  <si>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</si>
  <si>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</si>
  <si>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</si>
  <si>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</si>
  <si>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</si>
  <si>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</si>
  <si>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</si>
  <si>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</si>
  <si>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</si>
  <si>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</si>
  <si>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</si>
  <si>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</si>
  <si>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</si>
  <si>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</si>
  <si>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</si>
  <si>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</si>
  <si>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</si>
  <si>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</si>
  <si>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</si>
  <si>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</si>
  <si>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</si>
  <si>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</si>
  <si>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</si>
  <si>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</si>
  <si>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</si>
  <si>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</si>
  <si>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</si>
  <si>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</si>
  <si>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</si>
  <si>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</si>
  <si>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</si>
  <si>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</si>
  <si>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</si>
  <si>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</si>
  <si>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</si>
  <si>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</si>
  <si>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</si>
  <si>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</si>
  <si>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</si>
  <si>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</si>
  <si>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</si>
  <si>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</si>
  <si>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</si>
  <si>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</si>
  <si>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</si>
  <si>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</si>
  <si>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</si>
  <si>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</si>
  <si>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</si>
  <si>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</si>
  <si>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</si>
  <si>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</si>
  <si>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</si>
  <si>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</si>
  <si>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</si>
  <si>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</si>
  <si>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</si>
  <si>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</si>
  <si>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</si>
  <si>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</si>
  <si>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</si>
  <si>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</si>
  <si>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</si>
  <si>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</si>
  <si>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</si>
  <si>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</si>
  <si>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</si>
  <si>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</si>
  <si>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</si>
  <si>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</si>
  <si>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</si>
  <si>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</si>
  <si>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</si>
  <si>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</si>
  <si>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</si>
  <si>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</si>
  <si>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</si>
  <si>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</si>
  <si>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</si>
  <si>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</si>
  <si>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</si>
  <si>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</si>
  <si>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</si>
  <si>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</si>
  <si>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</si>
  <si>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</si>
  <si>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</si>
  <si>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</si>
  <si>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</si>
  <si>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</si>
  <si>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</si>
  <si>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</si>
  <si>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</si>
  <si>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</si>
  <si>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</si>
  <si>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</si>
  <si>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</si>
  <si>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</si>
  <si>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</si>
  <si>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</si>
  <si>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</si>
  <si>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</si>
  <si>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</si>
  <si>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</si>
  <si>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</si>
  <si>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</si>
  <si>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</si>
  <si>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</si>
  <si>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</si>
  <si>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</si>
  <si>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</si>
  <si>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</si>
  <si>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</si>
  <si>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</si>
  <si>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</si>
  <si>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</si>
  <si>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</si>
  <si>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</si>
  <si>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</si>
  <si>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</si>
  <si>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</si>
  <si>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</si>
  <si>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</si>
  <si>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</si>
  <si>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</si>
  <si>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</si>
  <si>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</si>
  <si>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</si>
  <si>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</si>
  <si>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</si>
  <si>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</si>
  <si>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</si>
  <si>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</si>
  <si>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</si>
  <si>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</si>
  <si>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</si>
  <si>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</si>
  <si>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</si>
  <si>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</si>
  <si>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</si>
  <si>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</si>
  <si>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</si>
  <si>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</si>
  <si>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</si>
  <si>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</si>
  <si>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</si>
  <si>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</si>
  <si>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</si>
  <si>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</si>
  <si>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</si>
  <si>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</si>
  <si>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</si>
  <si>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</si>
  <si>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</si>
  <si>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</si>
  <si>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</si>
  <si>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</si>
  <si>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</si>
  <si>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</si>
  <si>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</si>
  <si>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</si>
  <si>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</si>
  <si>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</si>
  <si>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</si>
  <si>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</si>
  <si>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</si>
  <si>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</si>
  <si>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</si>
  <si>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</si>
  <si>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</si>
  <si>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</si>
  <si>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</si>
  <si>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</si>
  <si>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</si>
  <si>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</si>
  <si>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</si>
  <si>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</si>
  <si>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</si>
  <si>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</si>
  <si>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</si>
  <si>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</si>
  <si>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</si>
  <si>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</si>
  <si>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</si>
  <si>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</si>
  <si>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</si>
  <si>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</si>
  <si>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</si>
  <si>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</si>
  <si>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</si>
  <si>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</si>
  <si>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</si>
  <si>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</si>
  <si>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</si>
  <si>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</si>
  <si>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</si>
  <si>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</si>
  <si>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</si>
  <si>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</si>
  <si>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</si>
  <si>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</si>
  <si>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</si>
  <si>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</si>
  <si>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</si>
  <si>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</si>
  <si>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</si>
  <si>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</si>
  <si>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</si>
  <si>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</si>
  <si>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</si>
  <si>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</si>
  <si>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</si>
  <si>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</si>
  <si>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</si>
  <si>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</si>
  <si>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</si>
  <si>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</si>
  <si>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</si>
  <si>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</si>
  <si>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</si>
  <si>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</si>
  <si>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</si>
  <si>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</si>
  <si>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</si>
  <si>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</si>
  <si>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</si>
  <si>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</si>
  <si>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</si>
  <si>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</si>
  <si>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</si>
  <si>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</si>
  <si>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</si>
  <si>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</si>
  <si>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</si>
  <si>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</si>
  <si>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</si>
  <si>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Parque Ecológico Metropolitano de León, Gto. "Eliseo Martínez Pérez"</t>
  </si>
  <si>
    <t>Del 01 de enero al 31 de diciembre de 2024</t>
  </si>
  <si>
    <t>Depreciación de los activos fijos</t>
  </si>
  <si>
    <t>del 01 de enero al 31 diciembre 2024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</si>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</sst>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indexed="8"/>
      <name val="Courier New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130">
    <xf numFmtId="0" fontId="0" fillId="0" borderId="0" xfId="0"/>
    <xf numFmtId="0" fontId="2" fillId="2" borderId="2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/>
    <xf numFmtId="0" fontId="2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0" fontId="4" fillId="0" borderId="0" xfId="1" applyFont="1"/>
    <xf numFmtId="0" fontId="2" fillId="0" borderId="11" xfId="1" applyFont="1" applyBorder="1" applyAlignment="1">
      <alignment horizontal="center"/>
    </xf>
    <xf numFmtId="0" fontId="4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5" fillId="0" borderId="13" xfId="1" applyFont="1" applyBorder="1" applyAlignment="1">
      <alignment horizontal="center"/>
    </xf>
    <xf numFmtId="0" fontId="4" fillId="0" borderId="14" xfId="1" applyFont="1" applyBorder="1"/>
    <xf numFmtId="0" fontId="5" fillId="0" borderId="14" xfId="1" applyFont="1" applyBorder="1"/>
    <xf numFmtId="0" fontId="6" fillId="0" borderId="14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4" fillId="0" borderId="16" xfId="1" applyFont="1" applyBorder="1"/>
    <xf numFmtId="10" fontId="8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9" fillId="4" borderId="0" xfId="1" applyFont="1" applyFill="1" applyAlignment="1">
      <alignment horizontal="center" vertical="center"/>
    </xf>
    <xf numFmtId="0" fontId="9" fillId="4" borderId="0" xfId="1" applyFont="1" applyFill="1"/>
    <xf numFmtId="10" fontId="9" fillId="4" borderId="0" xfId="1" applyNumberFormat="1" applyFont="1" applyFill="1"/>
    <xf numFmtId="0" fontId="10" fillId="0" borderId="0" xfId="1" applyFont="1"/>
    <xf numFmtId="10" fontId="10" fillId="0" borderId="0" xfId="1" applyNumberFormat="1" applyFont="1"/>
    <xf numFmtId="0" fontId="11" fillId="5" borderId="0" xfId="1" applyFont="1" applyFill="1"/>
    <xf numFmtId="0" fontId="11" fillId="5" borderId="0" xfId="1" applyFont="1" applyFill="1" applyAlignment="1">
      <alignment horizontal="center"/>
    </xf>
    <xf numFmtId="10" fontId="11" fillId="5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4" fontId="2" fillId="0" borderId="0" xfId="1" applyNumberFormat="1" applyFont="1"/>
    <xf numFmtId="1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4" fillId="0" borderId="0" xfId="1" applyFont="1" applyAlignment="1">
      <alignment wrapText="1"/>
    </xf>
    <xf numFmtId="0" fontId="10" fillId="0" borderId="0" xfId="0" applyFont="1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1" applyFont="1"/>
    <xf numFmtId="0" fontId="8" fillId="2" borderId="0" xfId="1" applyFont="1" applyFill="1" applyAlignment="1">
      <alignment horizontal="right" vertical="center"/>
    </xf>
    <xf numFmtId="0" fontId="10" fillId="0" borderId="0" xfId="1" applyFont="1" applyAlignment="1">
      <alignment horizontal="center"/>
    </xf>
    <xf numFmtId="4" fontId="10" fillId="0" borderId="0" xfId="1" applyNumberFormat="1" applyFont="1"/>
    <xf numFmtId="4" fontId="8" fillId="0" borderId="0" xfId="1" applyNumberFormat="1" applyFont="1"/>
    <xf numFmtId="4" fontId="10" fillId="6" borderId="0" xfId="1" applyNumberFormat="1" applyFont="1" applyFill="1"/>
    <xf numFmtId="9" fontId="10" fillId="0" borderId="0" xfId="1" applyNumberFormat="1" applyFont="1"/>
    <xf numFmtId="0" fontId="11" fillId="7" borderId="0" xfId="1" applyFont="1" applyFill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2" fillId="0" borderId="0" xfId="1" applyFont="1"/>
    <xf numFmtId="0" fontId="10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2" borderId="19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vertical="center"/>
    </xf>
    <xf numFmtId="4" fontId="8" fillId="2" borderId="19" xfId="1" applyNumberFormat="1" applyFont="1" applyFill="1" applyBorder="1" applyAlignment="1">
      <alignment horizontal="right" vertical="center" wrapText="1"/>
    </xf>
    <xf numFmtId="0" fontId="8" fillId="0" borderId="20" xfId="1" applyFont="1" applyBorder="1" applyAlignment="1">
      <alignment vertical="center"/>
    </xf>
    <xf numFmtId="0" fontId="8" fillId="0" borderId="20" xfId="1" applyFont="1" applyBorder="1" applyAlignment="1">
      <alignment horizontal="right" vertical="center"/>
    </xf>
    <xf numFmtId="0" fontId="8" fillId="0" borderId="17" xfId="1" applyFont="1" applyBorder="1" applyAlignment="1">
      <alignment vertical="center"/>
    </xf>
    <xf numFmtId="4" fontId="8" fillId="0" borderId="19" xfId="1" applyNumberFormat="1" applyFont="1" applyBorder="1" applyAlignment="1">
      <alignment horizontal="right" vertical="center" wrapText="1"/>
    </xf>
    <xf numFmtId="0" fontId="4" fillId="0" borderId="17" xfId="1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4" fontId="10" fillId="0" borderId="19" xfId="1" applyNumberFormat="1" applyFont="1" applyBorder="1" applyAlignment="1">
      <alignment horizontal="right" vertical="center" wrapText="1"/>
    </xf>
    <xf numFmtId="0" fontId="4" fillId="0" borderId="17" xfId="1" applyFont="1" applyBorder="1"/>
    <xf numFmtId="0" fontId="10" fillId="0" borderId="18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 wrapText="1"/>
    </xf>
    <xf numFmtId="4" fontId="10" fillId="0" borderId="20" xfId="1" applyNumberFormat="1" applyFont="1" applyBorder="1" applyAlignment="1">
      <alignment horizontal="right" vertical="center" wrapText="1"/>
    </xf>
    <xf numFmtId="0" fontId="4" fillId="0" borderId="17" xfId="1" applyFont="1" applyBorder="1" applyAlignment="1">
      <alignment horizontal="left" vertical="center"/>
    </xf>
    <xf numFmtId="0" fontId="4" fillId="0" borderId="17" xfId="1" applyFont="1" applyBorder="1" applyAlignment="1">
      <alignment horizontal="left"/>
    </xf>
    <xf numFmtId="4" fontId="10" fillId="0" borderId="2" xfId="1" applyNumberFormat="1" applyFont="1" applyBorder="1" applyAlignment="1">
      <alignment horizontal="right" vertical="center"/>
    </xf>
    <xf numFmtId="0" fontId="8" fillId="2" borderId="19" xfId="1" applyFont="1" applyFill="1" applyBorder="1" applyAlignment="1">
      <alignment vertical="center"/>
    </xf>
    <xf numFmtId="0" fontId="8" fillId="2" borderId="6" xfId="1" applyFont="1" applyFill="1" applyBorder="1" applyAlignment="1">
      <alignment vertical="center"/>
    </xf>
    <xf numFmtId="4" fontId="8" fillId="2" borderId="19" xfId="1" applyNumberFormat="1" applyFont="1" applyFill="1" applyBorder="1" applyAlignment="1">
      <alignment horizontal="right" vertical="center"/>
    </xf>
    <xf numFmtId="0" fontId="4" fillId="0" borderId="20" xfId="1" applyFont="1" applyBorder="1"/>
    <xf numFmtId="4" fontId="8" fillId="0" borderId="20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vertical="center"/>
    </xf>
    <xf numFmtId="49" fontId="2" fillId="0" borderId="17" xfId="1" applyNumberFormat="1" applyFont="1" applyBorder="1" applyAlignment="1">
      <alignment vertical="center"/>
    </xf>
    <xf numFmtId="0" fontId="4" fillId="0" borderId="18" xfId="1" applyFont="1" applyBorder="1" applyAlignment="1">
      <alignment horizontal="left" vertical="center"/>
    </xf>
    <xf numFmtId="4" fontId="4" fillId="0" borderId="19" xfId="1" applyNumberFormat="1" applyFont="1" applyBorder="1" applyAlignment="1">
      <alignment horizontal="right" vertical="center" wrapText="1"/>
    </xf>
    <xf numFmtId="49" fontId="4" fillId="0" borderId="17" xfId="1" applyNumberFormat="1" applyFont="1" applyBorder="1"/>
    <xf numFmtId="0" fontId="4" fillId="0" borderId="18" xfId="1" applyFont="1" applyBorder="1" applyAlignment="1">
      <alignment horizontal="left" vertical="center" wrapText="1"/>
    </xf>
    <xf numFmtId="0" fontId="4" fillId="0" borderId="20" xfId="1" applyFont="1" applyBorder="1" applyAlignment="1">
      <alignment vertical="center"/>
    </xf>
    <xf numFmtId="4" fontId="4" fillId="0" borderId="20" xfId="1" applyNumberFormat="1" applyFont="1" applyBorder="1" applyAlignment="1">
      <alignment horizontal="right"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4" fontId="2" fillId="0" borderId="19" xfId="1" applyNumberFormat="1" applyFont="1" applyBorder="1" applyAlignment="1">
      <alignment horizontal="right" vertical="center" wrapText="1"/>
    </xf>
    <xf numFmtId="0" fontId="10" fillId="0" borderId="20" xfId="1" applyFont="1" applyBorder="1" applyAlignment="1">
      <alignment vertical="center"/>
    </xf>
    <xf numFmtId="4" fontId="10" fillId="0" borderId="20" xfId="1" applyNumberFormat="1" applyFont="1" applyBorder="1" applyAlignment="1">
      <alignment horizontal="right" vertical="center"/>
    </xf>
    <xf numFmtId="0" fontId="8" fillId="3" borderId="17" xfId="1" applyFont="1" applyFill="1" applyBorder="1" applyAlignment="1">
      <alignment vertical="center"/>
    </xf>
    <xf numFmtId="0" fontId="11" fillId="5" borderId="0" xfId="1" applyFont="1" applyFill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3" fillId="8" borderId="23" xfId="1" applyFont="1" applyFill="1" applyBorder="1" applyAlignment="1">
      <alignment horizontal="center" vertical="center" wrapText="1"/>
    </xf>
    <xf numFmtId="0" fontId="13" fillId="8" borderId="24" xfId="1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4" fontId="4" fillId="0" borderId="24" xfId="1" applyNumberFormat="1" applyFont="1" applyBorder="1" applyAlignment="1">
      <alignment vertical="center" wrapText="1"/>
    </xf>
    <xf numFmtId="4" fontId="4" fillId="0" borderId="26" xfId="1" applyNumberFormat="1" applyFont="1" applyBorder="1" applyAlignment="1">
      <alignment vertical="center" wrapText="1"/>
    </xf>
    <xf numFmtId="4" fontId="1" fillId="0" borderId="0" xfId="1" applyNumberFormat="1"/>
    <xf numFmtId="0" fontId="1" fillId="0" borderId="0" xfId="1" applyAlignment="1">
      <alignment horizontal="center"/>
    </xf>
    <xf numFmtId="4" fontId="4" fillId="0" borderId="24" xfId="1" applyNumberFormat="1" applyFont="1" applyBorder="1" applyAlignment="1">
      <alignment horizontal="right" vertical="center" wrapText="1"/>
    </xf>
    <xf numFmtId="4" fontId="4" fillId="0" borderId="26" xfId="1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0" fontId="15" fillId="0" borderId="0" xfId="2" applyFont="1" applyAlignment="1" applyProtection="1">
      <alignment vertical="top"/>
      <protection locked="0"/>
    </xf>
    <xf numFmtId="0" fontId="2" fillId="2" borderId="1" xfId="1" applyFont="1" applyFill="1" applyBorder="1" applyAlignment="1">
      <alignment horizontal="center" vertical="center"/>
    </xf>
    <xf numFmtId="0" fontId="3" fillId="0" borderId="2" xfId="1" applyFont="1" applyBorder="1"/>
    <xf numFmtId="0" fontId="2" fillId="2" borderId="4" xfId="1" applyFont="1" applyFill="1" applyBorder="1" applyAlignment="1">
      <alignment horizontal="center" vertical="center"/>
    </xf>
    <xf numFmtId="0" fontId="3" fillId="0" borderId="0" xfId="1" applyFont="1"/>
    <xf numFmtId="0" fontId="2" fillId="2" borderId="6" xfId="1" applyFont="1" applyFill="1" applyBorder="1" applyAlignment="1">
      <alignment horizontal="center" vertical="center"/>
    </xf>
    <xf numFmtId="0" fontId="3" fillId="0" borderId="7" xfId="1" applyFont="1" applyBorder="1"/>
    <xf numFmtId="0" fontId="4" fillId="0" borderId="0" xfId="1" applyFont="1" applyAlignment="1">
      <alignment horizontal="left" vertical="top" wrapText="1"/>
    </xf>
    <xf numFmtId="0" fontId="1" fillId="0" borderId="0" xfId="1"/>
    <xf numFmtId="0" fontId="8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0" borderId="3" xfId="1" applyFont="1" applyBorder="1"/>
    <xf numFmtId="0" fontId="3" fillId="0" borderId="5" xfId="1" applyFont="1" applyBorder="1"/>
    <xf numFmtId="0" fontId="3" fillId="0" borderId="8" xfId="1" applyFont="1" applyBorder="1"/>
    <xf numFmtId="0" fontId="2" fillId="2" borderId="17" xfId="1" applyFont="1" applyFill="1" applyBorder="1" applyAlignment="1">
      <alignment horizontal="center" vertical="center"/>
    </xf>
    <xf numFmtId="0" fontId="3" fillId="0" borderId="18" xfId="1" applyFon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3" fillId="8" borderId="21" xfId="1" applyFont="1" applyFill="1" applyBorder="1" applyAlignment="1">
      <alignment horizontal="center" vertical="center" wrapText="1"/>
    </xf>
    <xf numFmtId="0" fontId="3" fillId="0" borderId="22" xfId="1" applyFont="1" applyBorder="1"/>
  </cellXfs>
  <cellStyles count="4">
    <cellStyle name="Normal" xfId="0" builtinId="0"/>
    <cellStyle name="Normal 2 2" xfId="2" xr:uid="{00000000-0005-0000-0000-000001000000}"/>
    <cellStyle name="Normal 3 3" xfId="3" xr:uid="{00000000-0005-0000-0000-000002000000}"/>
    <cellStyle name="Normal 7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</xdr:colOff>
      <xdr:row>47</xdr:row>
      <xdr:rowOff>12290</xdr:rowOff>
    </xdr:from>
    <xdr:to>
      <xdr:col>2</xdr:col>
      <xdr:colOff>63500</xdr:colOff>
      <xdr:row>51</xdr:row>
      <xdr:rowOff>151250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98AD5868-18A2-4763-B3D9-110D42A895F9}"/>
            </a:ext>
          </a:extLst>
        </xdr:cNvPr>
        <xdr:cNvGrpSpPr/>
      </xdr:nvGrpSpPr>
      <xdr:grpSpPr>
        <a:xfrm>
          <a:off x="8604" y="6578190"/>
          <a:ext cx="5642896" cy="900960"/>
          <a:chOff x="2157412" y="2014538"/>
          <a:chExt cx="6567488" cy="677862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FB1025C5-4F69-3BAE-EA26-59F131367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7E4AA8CB-4307-5F14-5132-A87BBABD6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2254</xdr:colOff>
      <xdr:row>216</xdr:row>
      <xdr:rowOff>107540</xdr:rowOff>
    </xdr:from>
    <xdr:to>
      <xdr:col>4</xdr:col>
      <xdr:colOff>12700</xdr:colOff>
      <xdr:row>221</xdr:row>
      <xdr:rowOff>56000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010B4E4-5C68-4D71-A2AA-7ECBB56C3E2F}"/>
            </a:ext>
          </a:extLst>
        </xdr:cNvPr>
        <xdr:cNvGrpSpPr/>
      </xdr:nvGrpSpPr>
      <xdr:grpSpPr>
        <a:xfrm>
          <a:off x="669004" y="26421940"/>
          <a:ext cx="6665246" cy="900960"/>
          <a:chOff x="2157412" y="2014538"/>
          <a:chExt cx="8318147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C0FEFA2E-3EDE-87B4-4BC7-D690D3B8FF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3ED66DEE-2D57-D252-DFD8-EB0EC8E466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4452584" cy="45820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567404</xdr:colOff>
      <xdr:row>175</xdr:row>
      <xdr:rowOff>120240</xdr:rowOff>
    </xdr:from>
    <xdr:to>
      <xdr:col>3</xdr:col>
      <xdr:colOff>996949</xdr:colOff>
      <xdr:row>180</xdr:row>
      <xdr:rowOff>68700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BA4054E-6D57-4C68-8E0F-F447E66F5769}"/>
            </a:ext>
          </a:extLst>
        </xdr:cNvPr>
        <xdr:cNvGrpSpPr/>
      </xdr:nvGrpSpPr>
      <xdr:grpSpPr>
        <a:xfrm>
          <a:off x="1234154" y="21557840"/>
          <a:ext cx="5827045" cy="900960"/>
          <a:chOff x="2157412" y="2014538"/>
          <a:chExt cx="8092315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2129C312-87CE-C56A-7607-D21068E6A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9FD8A1D-8B5B-083B-BDA8-F5FD73BA03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6" y="2014538"/>
            <a:ext cx="4226751" cy="45820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32</xdr:row>
      <xdr:rowOff>107538</xdr:rowOff>
    </xdr:from>
    <xdr:to>
      <xdr:col>4</xdr:col>
      <xdr:colOff>704849</xdr:colOff>
      <xdr:row>36</xdr:row>
      <xdr:rowOff>130997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A9AA970-C2BC-41AF-8CB6-DC6AE8336C44}"/>
            </a:ext>
          </a:extLst>
        </xdr:cNvPr>
        <xdr:cNvGrpSpPr/>
      </xdr:nvGrpSpPr>
      <xdr:grpSpPr>
        <a:xfrm>
          <a:off x="1073150" y="4184238"/>
          <a:ext cx="6153149" cy="785459"/>
          <a:chOff x="2157412" y="2014538"/>
          <a:chExt cx="8866150" cy="5909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C7095EF8-CC60-F442-5365-D6F47DB594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3495222" cy="5877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8ADF2D01-ADF4-4D92-07C7-21A7A3B04A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4" y="2014538"/>
            <a:ext cx="5000588" cy="45820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97504</xdr:colOff>
      <xdr:row>140</xdr:row>
      <xdr:rowOff>82140</xdr:rowOff>
    </xdr:from>
    <xdr:to>
      <xdr:col>3</xdr:col>
      <xdr:colOff>742950</xdr:colOff>
      <xdr:row>145</xdr:row>
      <xdr:rowOff>26380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B4416A2-102C-46C9-8770-2187814D5B8F}"/>
            </a:ext>
          </a:extLst>
        </xdr:cNvPr>
        <xdr:cNvGrpSpPr/>
      </xdr:nvGrpSpPr>
      <xdr:grpSpPr>
        <a:xfrm>
          <a:off x="764254" y="18439990"/>
          <a:ext cx="5884196" cy="896740"/>
          <a:chOff x="2157412" y="2014538"/>
          <a:chExt cx="6567488" cy="674687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8D3918B-5E09-B5E2-C801-37388EA51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3564590" cy="5877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3A1A25A8-B4D1-F962-B2CE-BE0B392358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3</xdr:col>
      <xdr:colOff>486696</xdr:colOff>
      <xdr:row>28</xdr:row>
      <xdr:rowOff>134740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9E384E6-7602-42F1-9993-6B26DFF70733}"/>
            </a:ext>
          </a:extLst>
        </xdr:cNvPr>
        <xdr:cNvGrpSpPr/>
      </xdr:nvGrpSpPr>
      <xdr:grpSpPr>
        <a:xfrm>
          <a:off x="266700" y="2946400"/>
          <a:ext cx="5884196" cy="896740"/>
          <a:chOff x="2157412" y="2014538"/>
          <a:chExt cx="6567488" cy="674687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CF63BE39-598B-2306-3DD3-CC2D6A61A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3564590" cy="5877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25B45E3-0465-23B8-43C2-9A6E60DD21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556546</xdr:colOff>
      <xdr:row>48</xdr:row>
      <xdr:rowOff>134740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C01E1C7-8C9D-412D-B0FA-0205BE0050D0}"/>
            </a:ext>
          </a:extLst>
        </xdr:cNvPr>
        <xdr:cNvGrpSpPr/>
      </xdr:nvGrpSpPr>
      <xdr:grpSpPr>
        <a:xfrm>
          <a:off x="254000" y="5448300"/>
          <a:ext cx="5884196" cy="896740"/>
          <a:chOff x="2157412" y="2014538"/>
          <a:chExt cx="6567488" cy="674687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CB3B56D0-B7F5-D08E-8D77-2C811F35F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3564590" cy="5877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E5D179B-4659-B1CB-9A95-430CCACD4A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3</xdr:col>
      <xdr:colOff>23146</xdr:colOff>
      <xdr:row>65</xdr:row>
      <xdr:rowOff>134740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1E53FC4-0502-4459-AA1C-7BBA9E99331A}"/>
            </a:ext>
          </a:extLst>
        </xdr:cNvPr>
        <xdr:cNvGrpSpPr/>
      </xdr:nvGrpSpPr>
      <xdr:grpSpPr>
        <a:xfrm>
          <a:off x="857250" y="8623300"/>
          <a:ext cx="5884196" cy="896740"/>
          <a:chOff x="2157412" y="2014538"/>
          <a:chExt cx="6567488" cy="674687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EEFA35E-708A-7B18-1466-B8D16C4BC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3564590" cy="5877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6EDD9869-A20D-66A8-5D14-92AAC44910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4\2.%20Coordinaci&#243;n%20Financiera\1.%20Jefatura%20Financiera\A%207%20Cuenta%20Publica\A%207-2%20ASEG\01%20Informe%201er%20trimestre%202024%20ASEG%20ene-mar\Impresa\01Notas%20de%20desglose%20IMPRESA%202024%20Marzo%202024%20nuevas%20notas%20ASE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4\2.%20Coordinaci&#243;n%20Financiera\1.%20Jefatura%20Financiera\A%207%20Cuenta%20Publica\A%207-2%20ASEG\02%20Informe%202do%20trimestre%202024%20ASEG%20abr-jun\Impresa\01Notas%20de%20desglose%20IMPRESA%202024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a los Edos Financieros"/>
      <sheetName val="ACT"/>
      <sheetName val="ESF nuevo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A1" t="str">
            <v>Instituto de Seguridad Social del Estado de Guanajuato</v>
          </cell>
          <cell r="D1">
            <v>2024</v>
          </cell>
        </row>
        <row r="2">
          <cell r="D2" t="str">
            <v>Trimestral</v>
          </cell>
        </row>
      </sheetData>
      <sheetData sheetId="1"/>
      <sheetData sheetId="2">
        <row r="1">
          <cell r="A1" t="str">
            <v>Instituto de Seguridad Social del Estado de Guanajuato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entas nuevas"/>
      <sheetName val="Balanza (2)"/>
      <sheetName val="TD2024"/>
      <sheetName val="TD2023"/>
      <sheetName val="TD2022"/>
      <sheetName val="Sumaria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Edo EFE"/>
    </sheetNames>
    <sheetDataSet>
      <sheetData sheetId="0"/>
      <sheetData sheetId="1"/>
      <sheetData sheetId="2">
        <row r="6">
          <cell r="W6">
            <v>1335766222.4399998</v>
          </cell>
        </row>
      </sheetData>
      <sheetData sheetId="3"/>
      <sheetData sheetId="4"/>
      <sheetData sheetId="5">
        <row r="343">
          <cell r="H343">
            <v>0</v>
          </cell>
        </row>
        <row r="606">
          <cell r="J606">
            <v>0</v>
          </cell>
        </row>
        <row r="618">
          <cell r="J618">
            <v>0</v>
          </cell>
        </row>
        <row r="622">
          <cell r="J622">
            <v>0</v>
          </cell>
        </row>
        <row r="700">
          <cell r="J700">
            <v>0</v>
          </cell>
        </row>
        <row r="716">
          <cell r="J716">
            <v>0</v>
          </cell>
        </row>
        <row r="726">
          <cell r="J726">
            <v>0</v>
          </cell>
        </row>
        <row r="729">
          <cell r="J729">
            <v>0</v>
          </cell>
        </row>
        <row r="734">
          <cell r="J734">
            <v>0</v>
          </cell>
        </row>
        <row r="853">
          <cell r="J853">
            <v>0</v>
          </cell>
        </row>
        <row r="855">
          <cell r="J855">
            <v>0</v>
          </cell>
        </row>
        <row r="868">
          <cell r="J868">
            <v>0</v>
          </cell>
        </row>
        <row r="1062">
          <cell r="J1062">
            <v>0</v>
          </cell>
        </row>
        <row r="1167">
          <cell r="J1167">
            <v>0</v>
          </cell>
        </row>
        <row r="1170">
          <cell r="J1170">
            <v>0</v>
          </cell>
        </row>
        <row r="1177">
          <cell r="J117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9"/>
  <sheetViews>
    <sheetView showGridLines="0" topLeftCell="A29" workbookViewId="0">
      <selection activeCell="F49" sqref="F49"/>
    </sheetView>
  </sheetViews>
  <sheetFormatPr baseColWidth="10" defaultColWidth="14.44140625" defaultRowHeight="15" customHeight="1" x14ac:dyDescent="0.35"/>
  <cols>
    <col min="1" max="1" width="15" style="3" customWidth="1"/>
    <col min="2" max="2" width="82.77734375" style="3" customWidth="1"/>
    <col min="3" max="26" width="13" style="3" customWidth="1"/>
    <col min="27" max="16384" width="14.44140625" style="3"/>
  </cols>
  <sheetData>
    <row r="1" spans="1:4" ht="11.25" customHeight="1" x14ac:dyDescent="0.35">
      <c r="A1" s="111" t="s">
        <v>599</v>
      </c>
      <c r="B1" s="112"/>
      <c r="C1" s="1" t="s">
        <v>0</v>
      </c>
      <c r="D1" s="2">
        <v>2024</v>
      </c>
    </row>
    <row r="2" spans="1:4" ht="11.25" customHeight="1" x14ac:dyDescent="0.35">
      <c r="A2" s="113" t="s">
        <v>1</v>
      </c>
      <c r="B2" s="114"/>
      <c r="C2" s="4" t="s">
        <v>2</v>
      </c>
      <c r="D2" s="5" t="s">
        <v>3</v>
      </c>
    </row>
    <row r="3" spans="1:4" ht="11.25" customHeight="1" x14ac:dyDescent="0.35">
      <c r="A3" s="113" t="s">
        <v>600</v>
      </c>
      <c r="B3" s="114"/>
      <c r="C3" s="4" t="s">
        <v>4</v>
      </c>
      <c r="D3" s="6">
        <v>4</v>
      </c>
    </row>
    <row r="4" spans="1:4" ht="11.25" customHeight="1" x14ac:dyDescent="0.35">
      <c r="A4" s="115" t="s">
        <v>5</v>
      </c>
      <c r="B4" s="116"/>
      <c r="C4" s="7"/>
      <c r="D4" s="8"/>
    </row>
    <row r="5" spans="1:4" ht="11.25" customHeight="1" x14ac:dyDescent="0.35">
      <c r="A5" s="9" t="s">
        <v>6</v>
      </c>
      <c r="B5" s="10" t="s">
        <v>7</v>
      </c>
      <c r="C5" s="11"/>
      <c r="D5" s="11"/>
    </row>
    <row r="6" spans="1:4" ht="11.25" customHeight="1" x14ac:dyDescent="0.35">
      <c r="A6" s="12"/>
      <c r="B6" s="13"/>
      <c r="C6" s="11"/>
      <c r="D6" s="11"/>
    </row>
    <row r="7" spans="1:4" ht="11.25" customHeight="1" x14ac:dyDescent="0.35">
      <c r="A7" s="14"/>
      <c r="B7" s="15" t="s">
        <v>8</v>
      </c>
      <c r="C7" s="11"/>
      <c r="D7" s="11"/>
    </row>
    <row r="8" spans="1:4" ht="11.25" customHeight="1" x14ac:dyDescent="0.35">
      <c r="A8" s="14"/>
      <c r="B8" s="15"/>
      <c r="C8" s="11"/>
      <c r="D8" s="11"/>
    </row>
    <row r="9" spans="1:4" ht="11.25" customHeight="1" x14ac:dyDescent="0.35">
      <c r="A9" s="14"/>
      <c r="B9" s="16" t="s">
        <v>9</v>
      </c>
      <c r="C9" s="11"/>
      <c r="D9" s="11"/>
    </row>
    <row r="10" spans="1:4" ht="11.25" customHeight="1" x14ac:dyDescent="0.35">
      <c r="A10" s="17" t="s">
        <v>10</v>
      </c>
      <c r="B10" s="18" t="s">
        <v>11</v>
      </c>
      <c r="C10" s="11"/>
      <c r="D10" s="11"/>
    </row>
    <row r="11" spans="1:4" ht="11.25" customHeight="1" x14ac:dyDescent="0.35">
      <c r="A11" s="17" t="s">
        <v>12</v>
      </c>
      <c r="B11" s="18" t="s">
        <v>13</v>
      </c>
      <c r="C11" s="11"/>
      <c r="D11" s="11"/>
    </row>
    <row r="12" spans="1:4" ht="11.25" customHeight="1" x14ac:dyDescent="0.35">
      <c r="A12" s="17" t="s">
        <v>14</v>
      </c>
      <c r="B12" s="18" t="s">
        <v>15</v>
      </c>
      <c r="C12" s="11"/>
      <c r="D12" s="11"/>
    </row>
    <row r="13" spans="1:4" ht="11.25" customHeight="1" x14ac:dyDescent="0.35">
      <c r="A13" s="17" t="s">
        <v>16</v>
      </c>
      <c r="B13" s="18" t="s">
        <v>17</v>
      </c>
      <c r="C13" s="11"/>
      <c r="D13" s="11"/>
    </row>
    <row r="14" spans="1:4" ht="11.25" customHeight="1" x14ac:dyDescent="0.35">
      <c r="A14" s="17" t="s">
        <v>18</v>
      </c>
      <c r="B14" s="18" t="s">
        <v>19</v>
      </c>
      <c r="C14" s="11"/>
      <c r="D14" s="11"/>
    </row>
    <row r="15" spans="1:4" ht="11.25" customHeight="1" x14ac:dyDescent="0.35">
      <c r="A15" s="17" t="s">
        <v>20</v>
      </c>
      <c r="B15" s="18" t="s">
        <v>21</v>
      </c>
      <c r="C15" s="11"/>
      <c r="D15" s="11"/>
    </row>
    <row r="16" spans="1:4" ht="11.25" customHeight="1" x14ac:dyDescent="0.35">
      <c r="A16" s="17" t="s">
        <v>22</v>
      </c>
      <c r="B16" s="18" t="s">
        <v>23</v>
      </c>
      <c r="C16" s="11"/>
      <c r="D16" s="11"/>
    </row>
    <row r="17" spans="1:2" ht="11.25" customHeight="1" x14ac:dyDescent="0.35">
      <c r="A17" s="17" t="s">
        <v>24</v>
      </c>
      <c r="B17" s="18" t="s">
        <v>25</v>
      </c>
    </row>
    <row r="18" spans="1:2" ht="11.25" customHeight="1" x14ac:dyDescent="0.35">
      <c r="A18" s="17" t="s">
        <v>26</v>
      </c>
      <c r="B18" s="18" t="s">
        <v>27</v>
      </c>
    </row>
    <row r="19" spans="1:2" ht="11.25" customHeight="1" x14ac:dyDescent="0.35">
      <c r="A19" s="17" t="s">
        <v>28</v>
      </c>
      <c r="B19" s="18" t="s">
        <v>29</v>
      </c>
    </row>
    <row r="20" spans="1:2" ht="11.25" customHeight="1" x14ac:dyDescent="0.35">
      <c r="A20" s="17" t="s">
        <v>30</v>
      </c>
      <c r="B20" s="18" t="s">
        <v>31</v>
      </c>
    </row>
    <row r="21" spans="1:2" ht="11.25" customHeight="1" x14ac:dyDescent="0.35">
      <c r="A21" s="17" t="s">
        <v>32</v>
      </c>
      <c r="B21" s="18" t="s">
        <v>33</v>
      </c>
    </row>
    <row r="22" spans="1:2" ht="11.25" customHeight="1" x14ac:dyDescent="0.35">
      <c r="A22" s="17" t="s">
        <v>34</v>
      </c>
      <c r="B22" s="18" t="s">
        <v>35</v>
      </c>
    </row>
    <row r="23" spans="1:2" ht="11.25" customHeight="1" x14ac:dyDescent="0.35">
      <c r="A23" s="17" t="s">
        <v>36</v>
      </c>
      <c r="B23" s="18" t="s">
        <v>37</v>
      </c>
    </row>
    <row r="24" spans="1:2" ht="11.25" customHeight="1" x14ac:dyDescent="0.35">
      <c r="A24" s="17" t="s">
        <v>38</v>
      </c>
      <c r="B24" s="18" t="s">
        <v>39</v>
      </c>
    </row>
    <row r="25" spans="1:2" ht="11.25" customHeight="1" x14ac:dyDescent="0.35">
      <c r="A25" s="17" t="s">
        <v>40</v>
      </c>
      <c r="B25" s="18" t="s">
        <v>41</v>
      </c>
    </row>
    <row r="26" spans="1:2" ht="11.25" customHeight="1" x14ac:dyDescent="0.35">
      <c r="A26" s="17" t="s">
        <v>42</v>
      </c>
      <c r="B26" s="18" t="s">
        <v>43</v>
      </c>
    </row>
    <row r="27" spans="1:2" ht="11.25" customHeight="1" x14ac:dyDescent="0.35">
      <c r="A27" s="17" t="s">
        <v>44</v>
      </c>
      <c r="B27" s="18" t="s">
        <v>45</v>
      </c>
    </row>
    <row r="28" spans="1:2" ht="11.25" customHeight="1" x14ac:dyDescent="0.35">
      <c r="A28" s="17" t="s">
        <v>46</v>
      </c>
      <c r="B28" s="18" t="s">
        <v>47</v>
      </c>
    </row>
    <row r="29" spans="1:2" ht="11.25" customHeight="1" x14ac:dyDescent="0.35">
      <c r="A29" s="17" t="s">
        <v>48</v>
      </c>
      <c r="B29" s="18" t="s">
        <v>49</v>
      </c>
    </row>
    <row r="30" spans="1:2" ht="11.25" customHeight="1" x14ac:dyDescent="0.35">
      <c r="A30" s="17" t="s">
        <v>50</v>
      </c>
      <c r="B30" s="18" t="s">
        <v>51</v>
      </c>
    </row>
    <row r="31" spans="1:2" ht="11.25" customHeight="1" x14ac:dyDescent="0.35">
      <c r="A31" s="17" t="s">
        <v>52</v>
      </c>
      <c r="B31" s="18" t="s">
        <v>53</v>
      </c>
    </row>
    <row r="32" spans="1:2" ht="11.25" customHeight="1" x14ac:dyDescent="0.35">
      <c r="A32" s="17" t="s">
        <v>54</v>
      </c>
      <c r="B32" s="18" t="s">
        <v>55</v>
      </c>
    </row>
    <row r="33" spans="1:3" ht="11.25" customHeight="1" x14ac:dyDescent="0.35">
      <c r="A33" s="17"/>
      <c r="B33" s="18"/>
    </row>
    <row r="34" spans="1:3" ht="11.25" customHeight="1" x14ac:dyDescent="0.35">
      <c r="A34" s="17"/>
      <c r="B34" s="18"/>
    </row>
    <row r="35" spans="1:3" ht="11.25" customHeight="1" x14ac:dyDescent="0.35">
      <c r="A35" s="17" t="s">
        <v>56</v>
      </c>
      <c r="B35" s="19" t="s">
        <v>57</v>
      </c>
    </row>
    <row r="36" spans="1:3" ht="11.25" customHeight="1" x14ac:dyDescent="0.35">
      <c r="A36" s="17" t="s">
        <v>58</v>
      </c>
      <c r="B36" s="19" t="s">
        <v>59</v>
      </c>
    </row>
    <row r="37" spans="1:3" ht="11.25" customHeight="1" x14ac:dyDescent="0.35">
      <c r="A37" s="14"/>
      <c r="B37" s="18"/>
    </row>
    <row r="38" spans="1:3" ht="11.25" customHeight="1" x14ac:dyDescent="0.35">
      <c r="A38" s="14"/>
      <c r="B38" s="15" t="s">
        <v>60</v>
      </c>
    </row>
    <row r="39" spans="1:3" ht="11.25" customHeight="1" x14ac:dyDescent="0.35">
      <c r="A39" s="14" t="s">
        <v>61</v>
      </c>
      <c r="B39" s="19" t="s">
        <v>62</v>
      </c>
    </row>
    <row r="40" spans="1:3" ht="11.25" customHeight="1" x14ac:dyDescent="0.35">
      <c r="A40" s="14"/>
      <c r="B40" s="19" t="s">
        <v>63</v>
      </c>
    </row>
    <row r="41" spans="1:3" ht="11.25" customHeight="1" x14ac:dyDescent="0.35">
      <c r="A41" s="14"/>
      <c r="B41" s="20" t="s">
        <v>64</v>
      </c>
    </row>
    <row r="42" spans="1:3" ht="11.25" customHeight="1" x14ac:dyDescent="0.35">
      <c r="A42" s="14"/>
      <c r="B42" s="20" t="s">
        <v>65</v>
      </c>
    </row>
    <row r="43" spans="1:3" ht="11.25" customHeight="1" thickBot="1" x14ac:dyDescent="0.4">
      <c r="A43" s="21"/>
      <c r="B43" s="22"/>
    </row>
    <row r="44" spans="1:3" ht="11.25" customHeight="1" x14ac:dyDescent="0.35">
      <c r="A44" s="11"/>
      <c r="B44" s="11"/>
    </row>
    <row r="45" spans="1:3" ht="11.25" customHeight="1" x14ac:dyDescent="0.35">
      <c r="A45" s="117" t="s">
        <v>66</v>
      </c>
      <c r="B45" s="118"/>
    </row>
    <row r="46" spans="1:3" ht="11.25" customHeight="1" x14ac:dyDescent="0.35"/>
    <row r="47" spans="1:3" ht="11.25" customHeight="1" x14ac:dyDescent="0.35"/>
    <row r="48" spans="1:3" ht="15" customHeight="1" x14ac:dyDescent="0.35">
      <c r="A48" s="110"/>
      <c r="B48" s="110"/>
      <c r="C48" s="110"/>
    </row>
    <row r="49" spans="1:3" ht="15" customHeight="1" x14ac:dyDescent="0.35">
      <c r="A49" s="110"/>
      <c r="B49" s="110"/>
      <c r="C49" s="110"/>
    </row>
    <row r="50" spans="1:3" ht="15" customHeight="1" x14ac:dyDescent="0.35">
      <c r="A50"/>
      <c r="B50" s="110"/>
      <c r="C50" s="110"/>
    </row>
    <row r="51" spans="1:3" ht="15" customHeight="1" x14ac:dyDescent="0.35">
      <c r="A51" s="110"/>
      <c r="B51" s="110"/>
      <c r="C51" s="110"/>
    </row>
    <row r="52" spans="1:3" ht="15" customHeight="1" x14ac:dyDescent="0.35">
      <c r="A52" s="110"/>
      <c r="B52" s="110"/>
      <c r="C52" s="110"/>
    </row>
    <row r="53" spans="1:3" ht="15" customHeight="1" x14ac:dyDescent="0.35">
      <c r="A53" s="110"/>
      <c r="B53" s="110"/>
      <c r="C53" s="110"/>
    </row>
    <row r="54" spans="1:3" ht="15" customHeight="1" x14ac:dyDescent="0.35">
      <c r="A54" s="110"/>
      <c r="B54" s="110"/>
      <c r="C54" s="110"/>
    </row>
    <row r="55" spans="1:3" ht="15" customHeight="1" x14ac:dyDescent="0.35">
      <c r="A55" s="110"/>
      <c r="B55" s="110"/>
      <c r="C55" s="110"/>
    </row>
    <row r="56" spans="1:3" ht="15" customHeight="1" x14ac:dyDescent="0.35">
      <c r="A56" s="110"/>
      <c r="B56" s="110"/>
      <c r="C56" s="110"/>
    </row>
    <row r="57" spans="1:3" ht="15" customHeight="1" x14ac:dyDescent="0.35">
      <c r="A57" s="110"/>
      <c r="B57" s="110"/>
      <c r="C57" s="110"/>
    </row>
    <row r="58" spans="1:3" ht="15" customHeight="1" x14ac:dyDescent="0.35">
      <c r="A58" s="110"/>
      <c r="B58" s="110"/>
      <c r="C58" s="110"/>
    </row>
    <row r="59" spans="1:3" ht="15" customHeight="1" x14ac:dyDescent="0.35">
      <c r="A59" s="110"/>
      <c r="B59" s="110"/>
      <c r="C59" s="110"/>
    </row>
  </sheetData>
  <mergeCells count="5">
    <mergeCell ref="A1:B1"/>
    <mergeCell ref="A2:B2"/>
    <mergeCell ref="A3:B3"/>
    <mergeCell ref="A4:B4"/>
    <mergeCell ref="A45:B45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2" orientation="portrait" r:id="rId1"/>
  <headerFooter>
    <oddHeader>&amp;CNOTAS A LOS ESTADOS FINANCIEROS</oddHeader>
    <oddFooter>&amp;L&amp;F&amp;R&amp;A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8"/>
  <sheetViews>
    <sheetView topLeftCell="A198" workbookViewId="0">
      <selection activeCell="E221" sqref="E221"/>
    </sheetView>
  </sheetViews>
  <sheetFormatPr baseColWidth="10" defaultColWidth="16.77734375" defaultRowHeight="15" customHeight="1" x14ac:dyDescent="0.35"/>
  <cols>
    <col min="1" max="1" width="11.6640625" style="3" customWidth="1"/>
    <col min="2" max="2" width="85" style="3" customWidth="1"/>
    <col min="3" max="3" width="18.44140625" style="3" customWidth="1"/>
    <col min="4" max="4" width="13" style="3" customWidth="1"/>
    <col min="5" max="5" width="39.33203125" style="3" customWidth="1"/>
    <col min="6" max="25" width="10.6640625" style="3" customWidth="1"/>
    <col min="26" max="16384" width="16.77734375" style="3"/>
  </cols>
  <sheetData>
    <row r="1" spans="1:6" ht="11.25" customHeight="1" x14ac:dyDescent="0.35">
      <c r="A1" s="119" t="str">
        <f>'Notas a los Edos Financieros'!A1:B1</f>
        <v>Parque Ecológico Metropolitano de León, Gto. "Eliseo Martínez Pérez"</v>
      </c>
      <c r="B1" s="114"/>
      <c r="C1" s="114"/>
      <c r="D1" s="23" t="s">
        <v>0</v>
      </c>
      <c r="E1" s="24">
        <f>'[4]Notas a los Edos Financieros'!D1</f>
        <v>2024</v>
      </c>
    </row>
    <row r="2" spans="1:6" ht="11.25" customHeight="1" x14ac:dyDescent="0.35">
      <c r="A2" s="119" t="s">
        <v>67</v>
      </c>
      <c r="B2" s="114"/>
      <c r="C2" s="114"/>
      <c r="D2" s="23" t="s">
        <v>2</v>
      </c>
      <c r="E2" s="24" t="str">
        <f>'[4]Notas a los Edos Financieros'!D2</f>
        <v>Trimestral</v>
      </c>
    </row>
    <row r="3" spans="1:6" ht="11.25" customHeight="1" x14ac:dyDescent="0.35">
      <c r="A3" s="119" t="str">
        <f>'Notas a los Edos Financieros'!A3:B3</f>
        <v>Del 01 de enero al 31 de diciembre de 2024</v>
      </c>
      <c r="B3" s="114"/>
      <c r="C3" s="114"/>
      <c r="D3" s="23" t="s">
        <v>4</v>
      </c>
      <c r="E3" s="24">
        <f>'Notas a los Edos Financieros'!D3</f>
        <v>4</v>
      </c>
    </row>
    <row r="4" spans="1:6" ht="11.25" customHeight="1" x14ac:dyDescent="0.35">
      <c r="A4" s="119" t="s">
        <v>5</v>
      </c>
      <c r="B4" s="114"/>
      <c r="C4" s="114"/>
      <c r="D4" s="25"/>
      <c r="E4" s="25"/>
    </row>
    <row r="5" spans="1:6" ht="9.75" customHeight="1" x14ac:dyDescent="0.35">
      <c r="A5" s="26" t="s">
        <v>68</v>
      </c>
      <c r="B5" s="27"/>
      <c r="C5" s="27"/>
      <c r="D5" s="28"/>
      <c r="E5" s="27"/>
    </row>
    <row r="6" spans="1:6" ht="9.75" customHeight="1" x14ac:dyDescent="0.35">
      <c r="A6" s="29"/>
      <c r="B6" s="29"/>
      <c r="C6" s="29"/>
      <c r="D6" s="30"/>
      <c r="E6" s="29"/>
    </row>
    <row r="7" spans="1:6" ht="9.75" customHeight="1" x14ac:dyDescent="0.35">
      <c r="A7" s="27" t="s">
        <v>69</v>
      </c>
      <c r="B7" s="27"/>
      <c r="C7" s="27"/>
      <c r="D7" s="28"/>
      <c r="E7" s="27"/>
    </row>
    <row r="8" spans="1:6" ht="9.75" customHeight="1" x14ac:dyDescent="0.35">
      <c r="A8" s="31" t="s">
        <v>70</v>
      </c>
      <c r="B8" s="31" t="s">
        <v>71</v>
      </c>
      <c r="C8" s="32" t="s">
        <v>72</v>
      </c>
      <c r="D8" s="33" t="s">
        <v>73</v>
      </c>
      <c r="E8" s="32" t="s">
        <v>74</v>
      </c>
    </row>
    <row r="9" spans="1:6" ht="9.75" customHeight="1" x14ac:dyDescent="0.35">
      <c r="A9" s="34">
        <v>4000</v>
      </c>
      <c r="B9" s="35" t="s">
        <v>11</v>
      </c>
      <c r="C9" s="36">
        <f>C10+C57+C69</f>
        <v>52189807.509999998</v>
      </c>
      <c r="D9" s="37"/>
      <c r="E9" s="29"/>
      <c r="F9" s="109"/>
    </row>
    <row r="10" spans="1:6" ht="9.75" customHeight="1" x14ac:dyDescent="0.35">
      <c r="A10" s="34">
        <v>4100</v>
      </c>
      <c r="B10" s="35" t="s">
        <v>75</v>
      </c>
      <c r="C10" s="36">
        <f>C21+C27+C30+C36+C39+C48</f>
        <v>33619486.969999999</v>
      </c>
      <c r="D10" s="37"/>
      <c r="E10" s="29"/>
      <c r="F10" s="105"/>
    </row>
    <row r="11" spans="1:6" ht="11.25" customHeight="1" x14ac:dyDescent="0.35">
      <c r="A11" s="34">
        <v>4110</v>
      </c>
      <c r="B11" s="35" t="s">
        <v>76</v>
      </c>
      <c r="C11" s="36">
        <v>0</v>
      </c>
      <c r="D11" s="37" t="str">
        <f t="shared" ref="D11:D20" si="0">IFERROR(C11/$C$12,"")</f>
        <v/>
      </c>
      <c r="E11" s="29"/>
    </row>
    <row r="12" spans="1:6" ht="9.75" customHeight="1" x14ac:dyDescent="0.35">
      <c r="A12" s="38">
        <v>4111</v>
      </c>
      <c r="B12" s="11" t="s">
        <v>77</v>
      </c>
      <c r="C12" s="39">
        <v>0</v>
      </c>
      <c r="D12" s="37" t="str">
        <f t="shared" si="0"/>
        <v/>
      </c>
      <c r="E12" s="29"/>
    </row>
    <row r="13" spans="1:6" ht="9.75" customHeight="1" x14ac:dyDescent="0.35">
      <c r="A13" s="38">
        <v>4112</v>
      </c>
      <c r="B13" s="11" t="s">
        <v>78</v>
      </c>
      <c r="C13" s="39">
        <v>0</v>
      </c>
      <c r="D13" s="37" t="str">
        <f t="shared" si="0"/>
        <v/>
      </c>
      <c r="E13" s="29"/>
    </row>
    <row r="14" spans="1:6" ht="9.75" customHeight="1" x14ac:dyDescent="0.35">
      <c r="A14" s="38">
        <v>4113</v>
      </c>
      <c r="B14" s="11" t="s">
        <v>79</v>
      </c>
      <c r="C14" s="39">
        <v>0</v>
      </c>
      <c r="D14" s="37" t="str">
        <f t="shared" si="0"/>
        <v/>
      </c>
      <c r="E14" s="29"/>
    </row>
    <row r="15" spans="1:6" ht="9.75" customHeight="1" x14ac:dyDescent="0.35">
      <c r="A15" s="38">
        <v>4114</v>
      </c>
      <c r="B15" s="11" t="s">
        <v>80</v>
      </c>
      <c r="C15" s="39">
        <v>0</v>
      </c>
      <c r="D15" s="37" t="str">
        <f t="shared" si="0"/>
        <v/>
      </c>
      <c r="E15" s="29"/>
    </row>
    <row r="16" spans="1:6" ht="9.75" customHeight="1" x14ac:dyDescent="0.35">
      <c r="A16" s="38">
        <v>4115</v>
      </c>
      <c r="B16" s="11" t="s">
        <v>81</v>
      </c>
      <c r="C16" s="39">
        <v>0</v>
      </c>
      <c r="D16" s="37" t="str">
        <f t="shared" si="0"/>
        <v/>
      </c>
      <c r="E16" s="29"/>
    </row>
    <row r="17" spans="1:5" ht="9.75" customHeight="1" x14ac:dyDescent="0.35">
      <c r="A17" s="38">
        <v>4116</v>
      </c>
      <c r="B17" s="11" t="s">
        <v>82</v>
      </c>
      <c r="C17" s="39">
        <v>0</v>
      </c>
      <c r="D17" s="37" t="str">
        <f t="shared" si="0"/>
        <v/>
      </c>
      <c r="E17" s="29"/>
    </row>
    <row r="18" spans="1:5" ht="9.75" customHeight="1" x14ac:dyDescent="0.35">
      <c r="A18" s="38">
        <v>4117</v>
      </c>
      <c r="B18" s="11" t="s">
        <v>83</v>
      </c>
      <c r="C18" s="39">
        <v>0</v>
      </c>
      <c r="D18" s="37" t="str">
        <f t="shared" si="0"/>
        <v/>
      </c>
      <c r="E18" s="29"/>
    </row>
    <row r="19" spans="1:5" ht="9.75" customHeight="1" x14ac:dyDescent="0.35">
      <c r="A19" s="38">
        <v>4118</v>
      </c>
      <c r="B19" s="40" t="s">
        <v>84</v>
      </c>
      <c r="C19" s="39">
        <v>0</v>
      </c>
      <c r="D19" s="37" t="str">
        <f t="shared" si="0"/>
        <v/>
      </c>
      <c r="E19" s="29"/>
    </row>
    <row r="20" spans="1:5" ht="9.75" customHeight="1" x14ac:dyDescent="0.35">
      <c r="A20" s="38">
        <v>4119</v>
      </c>
      <c r="B20" s="11" t="s">
        <v>85</v>
      </c>
      <c r="C20" s="39">
        <v>0</v>
      </c>
      <c r="D20" s="37" t="str">
        <f t="shared" si="0"/>
        <v/>
      </c>
      <c r="E20" s="29"/>
    </row>
    <row r="21" spans="1:5" ht="9.75" customHeight="1" x14ac:dyDescent="0.35">
      <c r="A21" s="34">
        <v>4120</v>
      </c>
      <c r="B21" s="35" t="s">
        <v>86</v>
      </c>
      <c r="C21" s="36">
        <f>SUM(C22:C26)</f>
        <v>0</v>
      </c>
      <c r="D21" s="37" t="str">
        <f t="shared" ref="D21:D26" si="1">IFERROR(C21/$C$21,"")</f>
        <v/>
      </c>
      <c r="E21" s="29"/>
    </row>
    <row r="22" spans="1:5" ht="9.75" customHeight="1" x14ac:dyDescent="0.35">
      <c r="A22" s="38">
        <v>4121</v>
      </c>
      <c r="B22" s="11" t="s">
        <v>87</v>
      </c>
      <c r="C22" s="39">
        <f>[5]Sumaria!J700</f>
        <v>0</v>
      </c>
      <c r="D22" s="37" t="str">
        <f t="shared" si="1"/>
        <v/>
      </c>
      <c r="E22" s="29"/>
    </row>
    <row r="23" spans="1:5" ht="9.75" customHeight="1" x14ac:dyDescent="0.35">
      <c r="A23" s="38">
        <v>4122</v>
      </c>
      <c r="B23" s="11" t="s">
        <v>88</v>
      </c>
      <c r="C23" s="39">
        <v>0</v>
      </c>
      <c r="D23" s="37" t="str">
        <f t="shared" si="1"/>
        <v/>
      </c>
      <c r="E23" s="29"/>
    </row>
    <row r="24" spans="1:5" ht="9.75" customHeight="1" x14ac:dyDescent="0.35">
      <c r="A24" s="38">
        <v>4123</v>
      </c>
      <c r="B24" s="11" t="s">
        <v>89</v>
      </c>
      <c r="C24" s="39">
        <v>0</v>
      </c>
      <c r="D24" s="37" t="str">
        <f t="shared" si="1"/>
        <v/>
      </c>
      <c r="E24" s="29"/>
    </row>
    <row r="25" spans="1:5" ht="9.75" customHeight="1" x14ac:dyDescent="0.35">
      <c r="A25" s="38">
        <v>4124</v>
      </c>
      <c r="B25" s="11" t="s">
        <v>90</v>
      </c>
      <c r="C25" s="39">
        <v>0</v>
      </c>
      <c r="D25" s="37" t="str">
        <f t="shared" si="1"/>
        <v/>
      </c>
      <c r="E25" s="29"/>
    </row>
    <row r="26" spans="1:5" ht="9.75" customHeight="1" x14ac:dyDescent="0.35">
      <c r="A26" s="38">
        <v>4129</v>
      </c>
      <c r="B26" s="11" t="s">
        <v>91</v>
      </c>
      <c r="C26" s="39">
        <f>[5]Sumaria!J716</f>
        <v>0</v>
      </c>
      <c r="D26" s="37" t="str">
        <f t="shared" si="1"/>
        <v/>
      </c>
      <c r="E26" s="29"/>
    </row>
    <row r="27" spans="1:5" ht="9.75" customHeight="1" x14ac:dyDescent="0.35">
      <c r="A27" s="34">
        <v>4130</v>
      </c>
      <c r="B27" s="35" t="s">
        <v>92</v>
      </c>
      <c r="C27" s="36">
        <f>SUM(C28:C29)</f>
        <v>0</v>
      </c>
      <c r="D27" s="37" t="str">
        <f>IFERROR(C27/$C$27,"")</f>
        <v/>
      </c>
      <c r="E27" s="29"/>
    </row>
    <row r="28" spans="1:5" ht="9.75" customHeight="1" x14ac:dyDescent="0.35">
      <c r="A28" s="38">
        <v>4131</v>
      </c>
      <c r="B28" s="11" t="s">
        <v>93</v>
      </c>
      <c r="C28" s="39">
        <v>0</v>
      </c>
      <c r="D28" s="37" t="str">
        <f>IFERROR(C28/$C$27,"")</f>
        <v/>
      </c>
      <c r="E28" s="29"/>
    </row>
    <row r="29" spans="1:5" ht="9.75" customHeight="1" x14ac:dyDescent="0.35">
      <c r="A29" s="38">
        <v>4132</v>
      </c>
      <c r="B29" s="40" t="s">
        <v>94</v>
      </c>
      <c r="C29" s="39">
        <v>0</v>
      </c>
      <c r="D29" s="37" t="str">
        <f>IFERROR(C29/$C$27,"")</f>
        <v/>
      </c>
      <c r="E29" s="29"/>
    </row>
    <row r="30" spans="1:5" ht="9.75" customHeight="1" x14ac:dyDescent="0.35">
      <c r="A30" s="34">
        <v>4140</v>
      </c>
      <c r="B30" s="35" t="s">
        <v>95</v>
      </c>
      <c r="C30" s="36">
        <f>SUM(C31:C35)</f>
        <v>0</v>
      </c>
      <c r="D30" s="37" t="str">
        <f t="shared" ref="D30:D35" si="2">IFERROR(C30/$C$30,"")</f>
        <v/>
      </c>
      <c r="E30" s="29"/>
    </row>
    <row r="31" spans="1:5" ht="9.75" customHeight="1" x14ac:dyDescent="0.35">
      <c r="A31" s="38">
        <v>4141</v>
      </c>
      <c r="B31" s="11" t="s">
        <v>96</v>
      </c>
      <c r="C31" s="39">
        <v>0</v>
      </c>
      <c r="D31" s="37" t="str">
        <f t="shared" si="2"/>
        <v/>
      </c>
      <c r="E31" s="29"/>
    </row>
    <row r="32" spans="1:5" ht="9.75" customHeight="1" x14ac:dyDescent="0.35">
      <c r="A32" s="38">
        <v>4143</v>
      </c>
      <c r="B32" s="11" t="s">
        <v>97</v>
      </c>
      <c r="C32" s="39">
        <v>0</v>
      </c>
      <c r="D32" s="37" t="str">
        <f t="shared" si="2"/>
        <v/>
      </c>
      <c r="E32" s="29"/>
    </row>
    <row r="33" spans="1:5" ht="9.75" customHeight="1" x14ac:dyDescent="0.35">
      <c r="A33" s="38">
        <v>4144</v>
      </c>
      <c r="B33" s="11" t="s">
        <v>98</v>
      </c>
      <c r="C33" s="39">
        <v>0</v>
      </c>
      <c r="D33" s="37" t="str">
        <f t="shared" si="2"/>
        <v/>
      </c>
      <c r="E33" s="29"/>
    </row>
    <row r="34" spans="1:5" ht="9.75" customHeight="1" x14ac:dyDescent="0.35">
      <c r="A34" s="38">
        <v>4145</v>
      </c>
      <c r="B34" s="40" t="s">
        <v>99</v>
      </c>
      <c r="C34" s="39">
        <v>0</v>
      </c>
      <c r="D34" s="37" t="str">
        <f t="shared" si="2"/>
        <v/>
      </c>
      <c r="E34" s="29"/>
    </row>
    <row r="35" spans="1:5" ht="9.75" customHeight="1" x14ac:dyDescent="0.35">
      <c r="A35" s="38">
        <v>4149</v>
      </c>
      <c r="B35" s="11" t="s">
        <v>100</v>
      </c>
      <c r="C35" s="39">
        <v>0</v>
      </c>
      <c r="D35" s="37" t="str">
        <f t="shared" si="2"/>
        <v/>
      </c>
      <c r="E35" s="29"/>
    </row>
    <row r="36" spans="1:5" ht="9.75" customHeight="1" x14ac:dyDescent="0.35">
      <c r="A36" s="34">
        <v>4150</v>
      </c>
      <c r="B36" s="35" t="s">
        <v>101</v>
      </c>
      <c r="C36" s="36">
        <f>SUM(C37:C38)</f>
        <v>1478080.99</v>
      </c>
      <c r="D36" s="37">
        <f>IFERROR(C36/$C$36,"")</f>
        <v>1</v>
      </c>
      <c r="E36" s="29"/>
    </row>
    <row r="37" spans="1:5" ht="9.75" customHeight="1" x14ac:dyDescent="0.35">
      <c r="A37" s="38">
        <v>4151</v>
      </c>
      <c r="B37" s="11" t="s">
        <v>101</v>
      </c>
      <c r="C37" s="39">
        <v>1478080.99</v>
      </c>
      <c r="D37" s="37">
        <f>IFERROR(C37/$C$36,"")</f>
        <v>1</v>
      </c>
      <c r="E37" s="41" t="s">
        <v>102</v>
      </c>
    </row>
    <row r="38" spans="1:5" ht="9.75" customHeight="1" x14ac:dyDescent="0.35">
      <c r="A38" s="38">
        <v>4154</v>
      </c>
      <c r="B38" s="40" t="s">
        <v>103</v>
      </c>
      <c r="C38" s="39">
        <v>0</v>
      </c>
      <c r="D38" s="37">
        <f>IFERROR(C38/$C$36,"")</f>
        <v>0</v>
      </c>
      <c r="E38" s="29"/>
    </row>
    <row r="39" spans="1:5" ht="9.75" customHeight="1" x14ac:dyDescent="0.35">
      <c r="A39" s="34">
        <v>4160</v>
      </c>
      <c r="B39" s="35" t="s">
        <v>104</v>
      </c>
      <c r="C39" s="36">
        <f>SUM(C40:C47)</f>
        <v>0</v>
      </c>
      <c r="D39" s="37" t="str">
        <f t="shared" ref="D39:D47" si="3">IFERROR(C39/$C$39,"")</f>
        <v/>
      </c>
      <c r="E39" s="29"/>
    </row>
    <row r="40" spans="1:5" ht="9.75" customHeight="1" x14ac:dyDescent="0.35">
      <c r="A40" s="38">
        <v>4161</v>
      </c>
      <c r="B40" s="11" t="s">
        <v>105</v>
      </c>
      <c r="C40" s="39">
        <v>0</v>
      </c>
      <c r="D40" s="37" t="str">
        <f t="shared" si="3"/>
        <v/>
      </c>
      <c r="E40" s="29"/>
    </row>
    <row r="41" spans="1:5" ht="9.75" customHeight="1" x14ac:dyDescent="0.35">
      <c r="A41" s="38">
        <v>4162</v>
      </c>
      <c r="B41" s="11" t="s">
        <v>106</v>
      </c>
      <c r="C41" s="39">
        <f>[5]Sumaria!J726</f>
        <v>0</v>
      </c>
      <c r="D41" s="37" t="str">
        <f t="shared" si="3"/>
        <v/>
      </c>
      <c r="E41" s="29"/>
    </row>
    <row r="42" spans="1:5" ht="9.75" customHeight="1" x14ac:dyDescent="0.35">
      <c r="A42" s="38">
        <v>4163</v>
      </c>
      <c r="B42" s="11" t="s">
        <v>107</v>
      </c>
      <c r="C42" s="39">
        <f>[5]Sumaria!J729</f>
        <v>0</v>
      </c>
      <c r="D42" s="37" t="str">
        <f t="shared" si="3"/>
        <v/>
      </c>
      <c r="E42" s="29"/>
    </row>
    <row r="43" spans="1:5" ht="9.75" customHeight="1" x14ac:dyDescent="0.35">
      <c r="A43" s="38">
        <v>4164</v>
      </c>
      <c r="B43" s="11" t="s">
        <v>108</v>
      </c>
      <c r="C43" s="39">
        <v>0</v>
      </c>
      <c r="D43" s="37" t="str">
        <f t="shared" si="3"/>
        <v/>
      </c>
      <c r="E43" s="29"/>
    </row>
    <row r="44" spans="1:5" ht="9.75" customHeight="1" x14ac:dyDescent="0.35">
      <c r="A44" s="38">
        <v>4165</v>
      </c>
      <c r="B44" s="11" t="s">
        <v>109</v>
      </c>
      <c r="C44" s="39">
        <v>0</v>
      </c>
      <c r="D44" s="37" t="str">
        <f t="shared" si="3"/>
        <v/>
      </c>
      <c r="E44" s="29"/>
    </row>
    <row r="45" spans="1:5" ht="9.75" customHeight="1" x14ac:dyDescent="0.35">
      <c r="A45" s="38">
        <v>4166</v>
      </c>
      <c r="B45" s="40" t="s">
        <v>110</v>
      </c>
      <c r="C45" s="39">
        <v>0</v>
      </c>
      <c r="D45" s="37" t="str">
        <f t="shared" si="3"/>
        <v/>
      </c>
      <c r="E45" s="29"/>
    </row>
    <row r="46" spans="1:5" ht="9.75" customHeight="1" x14ac:dyDescent="0.35">
      <c r="A46" s="38">
        <v>4168</v>
      </c>
      <c r="B46" s="11" t="s">
        <v>111</v>
      </c>
      <c r="C46" s="39">
        <v>0</v>
      </c>
      <c r="D46" s="37" t="str">
        <f t="shared" si="3"/>
        <v/>
      </c>
      <c r="E46" s="29"/>
    </row>
    <row r="47" spans="1:5" ht="9.75" customHeight="1" x14ac:dyDescent="0.35">
      <c r="A47" s="38">
        <v>4169</v>
      </c>
      <c r="B47" s="11" t="s">
        <v>112</v>
      </c>
      <c r="C47" s="39">
        <f>[5]Sumaria!J734</f>
        <v>0</v>
      </c>
      <c r="D47" s="37" t="str">
        <f t="shared" si="3"/>
        <v/>
      </c>
      <c r="E47" s="29"/>
    </row>
    <row r="48" spans="1:5" ht="9.75" customHeight="1" x14ac:dyDescent="0.35">
      <c r="A48" s="34">
        <v>4170</v>
      </c>
      <c r="B48" s="35" t="s">
        <v>113</v>
      </c>
      <c r="C48" s="36">
        <f>SUM(C49:C56)</f>
        <v>32141405.98</v>
      </c>
      <c r="D48" s="37">
        <f t="shared" ref="D48:D56" si="4">IFERROR(C48/$C$48,"")</f>
        <v>1</v>
      </c>
      <c r="E48" s="29"/>
    </row>
    <row r="49" spans="1:5" ht="9.75" customHeight="1" x14ac:dyDescent="0.35">
      <c r="A49" s="38">
        <v>4171</v>
      </c>
      <c r="B49" s="11" t="s">
        <v>114</v>
      </c>
      <c r="C49" s="39">
        <v>0</v>
      </c>
      <c r="D49" s="37">
        <f t="shared" si="4"/>
        <v>0</v>
      </c>
      <c r="E49" s="29"/>
    </row>
    <row r="50" spans="1:5" ht="9.75" customHeight="1" x14ac:dyDescent="0.35">
      <c r="A50" s="38">
        <v>4172</v>
      </c>
      <c r="B50" s="11" t="s">
        <v>115</v>
      </c>
      <c r="C50" s="39">
        <v>0</v>
      </c>
      <c r="D50" s="37">
        <f t="shared" si="4"/>
        <v>0</v>
      </c>
      <c r="E50" s="29"/>
    </row>
    <row r="51" spans="1:5" ht="9.75" customHeight="1" x14ac:dyDescent="0.35">
      <c r="A51" s="38">
        <v>4173</v>
      </c>
      <c r="B51" s="40" t="s">
        <v>116</v>
      </c>
      <c r="C51" s="39">
        <v>32141405.98</v>
      </c>
      <c r="D51" s="37">
        <f t="shared" si="4"/>
        <v>1</v>
      </c>
      <c r="E51" s="29" t="s">
        <v>117</v>
      </c>
    </row>
    <row r="52" spans="1:5" ht="9.75" customHeight="1" x14ac:dyDescent="0.35">
      <c r="A52" s="38">
        <v>4174</v>
      </c>
      <c r="B52" s="40" t="s">
        <v>118</v>
      </c>
      <c r="C52" s="39">
        <v>0</v>
      </c>
      <c r="D52" s="37">
        <f t="shared" si="4"/>
        <v>0</v>
      </c>
      <c r="E52" s="29"/>
    </row>
    <row r="53" spans="1:5" ht="9.75" customHeight="1" x14ac:dyDescent="0.35">
      <c r="A53" s="38">
        <v>4175</v>
      </c>
      <c r="B53" s="40" t="s">
        <v>119</v>
      </c>
      <c r="C53" s="39">
        <v>0</v>
      </c>
      <c r="D53" s="37">
        <f t="shared" si="4"/>
        <v>0</v>
      </c>
      <c r="E53" s="29"/>
    </row>
    <row r="54" spans="1:5" ht="9.75" customHeight="1" x14ac:dyDescent="0.35">
      <c r="A54" s="38">
        <v>4176</v>
      </c>
      <c r="B54" s="40" t="s">
        <v>120</v>
      </c>
      <c r="C54" s="39">
        <v>0</v>
      </c>
      <c r="D54" s="37">
        <f t="shared" si="4"/>
        <v>0</v>
      </c>
      <c r="E54" s="29"/>
    </row>
    <row r="55" spans="1:5" ht="9.75" customHeight="1" x14ac:dyDescent="0.35">
      <c r="A55" s="38">
        <v>4177</v>
      </c>
      <c r="B55" s="40" t="s">
        <v>121</v>
      </c>
      <c r="C55" s="39">
        <v>0</v>
      </c>
      <c r="D55" s="37">
        <f t="shared" si="4"/>
        <v>0</v>
      </c>
      <c r="E55" s="29"/>
    </row>
    <row r="56" spans="1:5" ht="9.75" customHeight="1" x14ac:dyDescent="0.35">
      <c r="A56" s="38">
        <v>4178</v>
      </c>
      <c r="B56" s="40" t="s">
        <v>122</v>
      </c>
      <c r="C56" s="39">
        <v>0</v>
      </c>
      <c r="D56" s="37">
        <f t="shared" si="4"/>
        <v>0</v>
      </c>
      <c r="E56" s="29"/>
    </row>
    <row r="57" spans="1:5" ht="9.75" customHeight="1" x14ac:dyDescent="0.35">
      <c r="A57" s="34">
        <v>4200</v>
      </c>
      <c r="B57" s="42" t="s">
        <v>123</v>
      </c>
      <c r="C57" s="36">
        <f>C58+C64</f>
        <v>18562789.210000001</v>
      </c>
      <c r="D57" s="37"/>
      <c r="E57" s="29"/>
    </row>
    <row r="58" spans="1:5" ht="9.75" customHeight="1" x14ac:dyDescent="0.35">
      <c r="A58" s="34">
        <v>4210</v>
      </c>
      <c r="B58" s="42" t="s">
        <v>124</v>
      </c>
      <c r="C58" s="36">
        <f>SUM(C59:C63)</f>
        <v>0</v>
      </c>
      <c r="D58" s="37" t="str">
        <f t="shared" ref="D58:D63" si="5">IFERROR(C58/$C$58,"")</f>
        <v/>
      </c>
      <c r="E58" s="29"/>
    </row>
    <row r="59" spans="1:5" ht="9.75" customHeight="1" x14ac:dyDescent="0.35">
      <c r="A59" s="38">
        <v>4211</v>
      </c>
      <c r="B59" s="11" t="s">
        <v>125</v>
      </c>
      <c r="C59" s="39">
        <v>0</v>
      </c>
      <c r="D59" s="37" t="str">
        <f t="shared" si="5"/>
        <v/>
      </c>
      <c r="E59" s="29"/>
    </row>
    <row r="60" spans="1:5" ht="9.75" customHeight="1" x14ac:dyDescent="0.35">
      <c r="A60" s="38">
        <v>4212</v>
      </c>
      <c r="B60" s="11" t="s">
        <v>126</v>
      </c>
      <c r="C60" s="39">
        <v>0</v>
      </c>
      <c r="D60" s="37" t="str">
        <f t="shared" si="5"/>
        <v/>
      </c>
      <c r="E60" s="29"/>
    </row>
    <row r="61" spans="1:5" ht="9.75" customHeight="1" x14ac:dyDescent="0.35">
      <c r="A61" s="38">
        <v>4213</v>
      </c>
      <c r="B61" s="11" t="s">
        <v>127</v>
      </c>
      <c r="C61" s="39">
        <v>0</v>
      </c>
      <c r="D61" s="37" t="str">
        <f t="shared" si="5"/>
        <v/>
      </c>
      <c r="E61" s="29"/>
    </row>
    <row r="62" spans="1:5" ht="9.75" customHeight="1" x14ac:dyDescent="0.35">
      <c r="A62" s="38">
        <v>4214</v>
      </c>
      <c r="B62" s="11" t="s">
        <v>128</v>
      </c>
      <c r="C62" s="39">
        <v>0</v>
      </c>
      <c r="D62" s="37" t="str">
        <f t="shared" si="5"/>
        <v/>
      </c>
      <c r="E62" s="29"/>
    </row>
    <row r="63" spans="1:5" ht="9.75" customHeight="1" x14ac:dyDescent="0.35">
      <c r="A63" s="38">
        <v>4215</v>
      </c>
      <c r="B63" s="11" t="s">
        <v>129</v>
      </c>
      <c r="C63" s="39">
        <v>0</v>
      </c>
      <c r="D63" s="37" t="str">
        <f t="shared" si="5"/>
        <v/>
      </c>
      <c r="E63" s="29"/>
    </row>
    <row r="64" spans="1:5" ht="9.75" customHeight="1" x14ac:dyDescent="0.35">
      <c r="A64" s="34">
        <v>4220</v>
      </c>
      <c r="B64" s="35" t="s">
        <v>130</v>
      </c>
      <c r="C64" s="36">
        <f>SUM(C65:C68)</f>
        <v>18562789.210000001</v>
      </c>
      <c r="D64" s="37">
        <f>IFERROR(C64/$C$64,"")</f>
        <v>1</v>
      </c>
      <c r="E64" s="29"/>
    </row>
    <row r="65" spans="1:5" ht="9.75" customHeight="1" x14ac:dyDescent="0.35">
      <c r="A65" s="38">
        <v>4221</v>
      </c>
      <c r="B65" s="11" t="s">
        <v>131</v>
      </c>
      <c r="C65" s="39">
        <v>18562789.210000001</v>
      </c>
      <c r="D65" s="37">
        <f>IFERROR(C65/$C$64,"")</f>
        <v>1</v>
      </c>
      <c r="E65" s="41" t="s">
        <v>132</v>
      </c>
    </row>
    <row r="66" spans="1:5" ht="9.75" customHeight="1" x14ac:dyDescent="0.35">
      <c r="A66" s="38">
        <v>4223</v>
      </c>
      <c r="B66" s="11" t="s">
        <v>133</v>
      </c>
      <c r="C66" s="39">
        <v>0</v>
      </c>
      <c r="D66" s="37">
        <f>IFERROR(C66/$C$64,"")</f>
        <v>0</v>
      </c>
      <c r="E66" s="29"/>
    </row>
    <row r="67" spans="1:5" ht="9.75" customHeight="1" x14ac:dyDescent="0.35">
      <c r="A67" s="38">
        <v>4225</v>
      </c>
      <c r="B67" s="11" t="s">
        <v>134</v>
      </c>
      <c r="C67" s="39">
        <v>0</v>
      </c>
      <c r="D67" s="37">
        <f>IFERROR(C67/$C$64,"")</f>
        <v>0</v>
      </c>
      <c r="E67" s="29"/>
    </row>
    <row r="68" spans="1:5" ht="9.75" customHeight="1" x14ac:dyDescent="0.35">
      <c r="A68" s="38">
        <v>4227</v>
      </c>
      <c r="B68" s="11" t="s">
        <v>135</v>
      </c>
      <c r="C68" s="39">
        <v>0</v>
      </c>
      <c r="D68" s="37">
        <f>IFERROR(C68/$C$64,"")</f>
        <v>0</v>
      </c>
      <c r="E68" s="29"/>
    </row>
    <row r="69" spans="1:5" ht="9.75" customHeight="1" x14ac:dyDescent="0.35">
      <c r="A69" s="43">
        <v>4300</v>
      </c>
      <c r="B69" s="35" t="s">
        <v>136</v>
      </c>
      <c r="C69" s="36">
        <f>C70+C73+C79+C81+C83</f>
        <v>7531.33</v>
      </c>
      <c r="D69" s="37"/>
      <c r="E69" s="11"/>
    </row>
    <row r="70" spans="1:5" ht="9.75" customHeight="1" x14ac:dyDescent="0.35">
      <c r="A70" s="43">
        <v>4310</v>
      </c>
      <c r="B70" s="35" t="s">
        <v>137</v>
      </c>
      <c r="C70" s="36">
        <f>SUM(C71:C72)</f>
        <v>0</v>
      </c>
      <c r="D70" s="37" t="str">
        <f>IFERROR(C70/$C$70,"")</f>
        <v/>
      </c>
      <c r="E70" s="11"/>
    </row>
    <row r="71" spans="1:5" ht="9.75" customHeight="1" x14ac:dyDescent="0.35">
      <c r="A71" s="44">
        <v>4311</v>
      </c>
      <c r="B71" s="11" t="s">
        <v>138</v>
      </c>
      <c r="C71" s="39">
        <f>[5]Sumaria!J853</f>
        <v>0</v>
      </c>
      <c r="D71" s="37" t="str">
        <f>IFERROR(C71/$C$70,"")</f>
        <v/>
      </c>
      <c r="E71" s="11"/>
    </row>
    <row r="72" spans="1:5" ht="9.75" customHeight="1" x14ac:dyDescent="0.35">
      <c r="A72" s="44">
        <v>4319</v>
      </c>
      <c r="B72" s="11" t="s">
        <v>139</v>
      </c>
      <c r="C72" s="39">
        <f>[5]Sumaria!J855</f>
        <v>0</v>
      </c>
      <c r="D72" s="37" t="str">
        <f>IFERROR(C72/$C$70,"")</f>
        <v/>
      </c>
      <c r="E72" s="11"/>
    </row>
    <row r="73" spans="1:5" ht="9.75" customHeight="1" x14ac:dyDescent="0.35">
      <c r="A73" s="43">
        <v>4320</v>
      </c>
      <c r="B73" s="35" t="s">
        <v>140</v>
      </c>
      <c r="C73" s="36">
        <f>SUM(C74:C78)</f>
        <v>0</v>
      </c>
      <c r="D73" s="37" t="str">
        <f t="shared" ref="D73:D78" si="6">IFERROR(C73/$C$73,"")</f>
        <v/>
      </c>
      <c r="E73" s="11"/>
    </row>
    <row r="74" spans="1:5" ht="9.75" customHeight="1" x14ac:dyDescent="0.35">
      <c r="A74" s="44">
        <v>4321</v>
      </c>
      <c r="B74" s="11" t="s">
        <v>141</v>
      </c>
      <c r="C74" s="39">
        <v>0</v>
      </c>
      <c r="D74" s="37" t="str">
        <f t="shared" si="6"/>
        <v/>
      </c>
      <c r="E74" s="11"/>
    </row>
    <row r="75" spans="1:5" ht="9.75" customHeight="1" x14ac:dyDescent="0.35">
      <c r="A75" s="44">
        <v>4322</v>
      </c>
      <c r="B75" s="11" t="s">
        <v>142</v>
      </c>
      <c r="C75" s="39">
        <v>0</v>
      </c>
      <c r="D75" s="37" t="str">
        <f t="shared" si="6"/>
        <v/>
      </c>
      <c r="E75" s="11"/>
    </row>
    <row r="76" spans="1:5" ht="9.75" customHeight="1" x14ac:dyDescent="0.35">
      <c r="A76" s="44">
        <v>4323</v>
      </c>
      <c r="B76" s="11" t="s">
        <v>143</v>
      </c>
      <c r="C76" s="39">
        <v>0</v>
      </c>
      <c r="D76" s="37" t="str">
        <f t="shared" si="6"/>
        <v/>
      </c>
      <c r="E76" s="11"/>
    </row>
    <row r="77" spans="1:5" ht="9.75" customHeight="1" x14ac:dyDescent="0.35">
      <c r="A77" s="44">
        <v>4324</v>
      </c>
      <c r="B77" s="11" t="s">
        <v>144</v>
      </c>
      <c r="C77" s="39">
        <v>0</v>
      </c>
      <c r="D77" s="37" t="str">
        <f t="shared" si="6"/>
        <v/>
      </c>
      <c r="E77" s="11"/>
    </row>
    <row r="78" spans="1:5" ht="9.75" customHeight="1" x14ac:dyDescent="0.35">
      <c r="A78" s="44">
        <v>4325</v>
      </c>
      <c r="B78" s="11" t="s">
        <v>145</v>
      </c>
      <c r="C78" s="39">
        <v>0</v>
      </c>
      <c r="D78" s="37" t="str">
        <f t="shared" si="6"/>
        <v/>
      </c>
      <c r="E78" s="11"/>
    </row>
    <row r="79" spans="1:5" ht="9.75" customHeight="1" x14ac:dyDescent="0.35">
      <c r="A79" s="43">
        <v>4330</v>
      </c>
      <c r="B79" s="35" t="s">
        <v>146</v>
      </c>
      <c r="C79" s="36">
        <f>C80</f>
        <v>0</v>
      </c>
      <c r="D79" s="37" t="str">
        <f>IFERROR(C79/$C$79,"")</f>
        <v/>
      </c>
      <c r="E79" s="11"/>
    </row>
    <row r="80" spans="1:5" ht="9.75" customHeight="1" x14ac:dyDescent="0.35">
      <c r="A80" s="44">
        <v>4331</v>
      </c>
      <c r="B80" s="11" t="s">
        <v>146</v>
      </c>
      <c r="C80" s="39">
        <v>0</v>
      </c>
      <c r="D80" s="37" t="str">
        <f>IFERROR(C80/$C$79,"")</f>
        <v/>
      </c>
      <c r="E80" s="11"/>
    </row>
    <row r="81" spans="1:5" ht="9.75" customHeight="1" x14ac:dyDescent="0.35">
      <c r="A81" s="43">
        <v>4340</v>
      </c>
      <c r="B81" s="35" t="s">
        <v>147</v>
      </c>
      <c r="C81" s="36">
        <f>C82</f>
        <v>0</v>
      </c>
      <c r="D81" s="37" t="str">
        <f>IFERROR(C81/$C$81,"")</f>
        <v/>
      </c>
      <c r="E81" s="11"/>
    </row>
    <row r="82" spans="1:5" ht="9.75" customHeight="1" x14ac:dyDescent="0.35">
      <c r="A82" s="44">
        <v>4341</v>
      </c>
      <c r="B82" s="11" t="s">
        <v>147</v>
      </c>
      <c r="C82" s="39">
        <v>0</v>
      </c>
      <c r="D82" s="37" t="str">
        <f>IFERROR(C82/$C$81,"")</f>
        <v/>
      </c>
      <c r="E82" s="45"/>
    </row>
    <row r="83" spans="1:5" ht="9.75" customHeight="1" x14ac:dyDescent="0.35">
      <c r="A83" s="43">
        <v>4390</v>
      </c>
      <c r="B83" s="35" t="s">
        <v>148</v>
      </c>
      <c r="C83" s="36">
        <f>SUM(C84:C90)</f>
        <v>7531.33</v>
      </c>
      <c r="D83" s="37">
        <f t="shared" ref="D83:D90" si="7">IFERROR(C83/$C$83,"")</f>
        <v>1</v>
      </c>
      <c r="E83" s="11"/>
    </row>
    <row r="84" spans="1:5" ht="9.75" customHeight="1" x14ac:dyDescent="0.35">
      <c r="A84" s="44">
        <v>4392</v>
      </c>
      <c r="B84" s="11" t="s">
        <v>149</v>
      </c>
      <c r="C84" s="39">
        <v>7227.63</v>
      </c>
      <c r="D84" s="37">
        <f t="shared" si="7"/>
        <v>0.9596751171439839</v>
      </c>
      <c r="E84" s="45" t="s">
        <v>150</v>
      </c>
    </row>
    <row r="85" spans="1:5" ht="9.75" customHeight="1" x14ac:dyDescent="0.35">
      <c r="A85" s="44">
        <v>4393</v>
      </c>
      <c r="B85" s="11" t="s">
        <v>151</v>
      </c>
      <c r="C85" s="39">
        <f>[5]Sumaria!J868</f>
        <v>0</v>
      </c>
      <c r="D85" s="37">
        <f t="shared" si="7"/>
        <v>0</v>
      </c>
      <c r="E85" s="11"/>
    </row>
    <row r="86" spans="1:5" ht="9.75" customHeight="1" x14ac:dyDescent="0.35">
      <c r="A86" s="44">
        <v>4394</v>
      </c>
      <c r="B86" s="11" t="s">
        <v>152</v>
      </c>
      <c r="C86" s="39">
        <v>0</v>
      </c>
      <c r="D86" s="37">
        <f t="shared" si="7"/>
        <v>0</v>
      </c>
      <c r="E86" s="11"/>
    </row>
    <row r="87" spans="1:5" ht="9.75" customHeight="1" x14ac:dyDescent="0.35">
      <c r="A87" s="44">
        <v>4395</v>
      </c>
      <c r="B87" s="11" t="s">
        <v>153</v>
      </c>
      <c r="C87" s="39">
        <v>0</v>
      </c>
      <c r="D87" s="37">
        <f t="shared" si="7"/>
        <v>0</v>
      </c>
      <c r="E87" s="11"/>
    </row>
    <row r="88" spans="1:5" ht="9.75" customHeight="1" x14ac:dyDescent="0.35">
      <c r="A88" s="44">
        <v>4396</v>
      </c>
      <c r="B88" s="11" t="s">
        <v>154</v>
      </c>
      <c r="C88" s="39">
        <v>0</v>
      </c>
      <c r="D88" s="37">
        <f t="shared" si="7"/>
        <v>0</v>
      </c>
      <c r="E88" s="11"/>
    </row>
    <row r="89" spans="1:5" ht="9.75" customHeight="1" x14ac:dyDescent="0.35">
      <c r="A89" s="44">
        <v>4397</v>
      </c>
      <c r="B89" s="11" t="s">
        <v>155</v>
      </c>
      <c r="C89" s="39">
        <v>0</v>
      </c>
      <c r="D89" s="37">
        <f t="shared" si="7"/>
        <v>0</v>
      </c>
      <c r="E89" s="11"/>
    </row>
    <row r="90" spans="1:5" ht="9.75" customHeight="1" x14ac:dyDescent="0.35">
      <c r="A90" s="44">
        <v>4399</v>
      </c>
      <c r="B90" s="11" t="s">
        <v>148</v>
      </c>
      <c r="C90" s="39">
        <v>303.7</v>
      </c>
      <c r="D90" s="37">
        <f t="shared" si="7"/>
        <v>4.0324882856016132E-2</v>
      </c>
      <c r="E90" s="11"/>
    </row>
    <row r="91" spans="1:5" ht="9.75" customHeight="1" x14ac:dyDescent="0.35">
      <c r="A91" s="29"/>
      <c r="B91" s="29"/>
      <c r="C91" s="29"/>
      <c r="D91" s="30"/>
      <c r="E91" s="29"/>
    </row>
    <row r="92" spans="1:5" ht="9.75" customHeight="1" x14ac:dyDescent="0.35">
      <c r="A92" s="27" t="s">
        <v>156</v>
      </c>
      <c r="B92" s="27"/>
      <c r="C92" s="27"/>
      <c r="D92" s="28"/>
      <c r="E92" s="27"/>
    </row>
    <row r="93" spans="1:5" ht="9.75" customHeight="1" x14ac:dyDescent="0.35">
      <c r="A93" s="31" t="s">
        <v>70</v>
      </c>
      <c r="B93" s="31" t="s">
        <v>71</v>
      </c>
      <c r="C93" s="32" t="s">
        <v>72</v>
      </c>
      <c r="D93" s="33" t="s">
        <v>73</v>
      </c>
      <c r="E93" s="32" t="s">
        <v>74</v>
      </c>
    </row>
    <row r="94" spans="1:5" ht="9.75" customHeight="1" x14ac:dyDescent="0.35">
      <c r="A94" s="43">
        <v>5000</v>
      </c>
      <c r="B94" s="35" t="s">
        <v>13</v>
      </c>
      <c r="C94" s="36">
        <f>C95+C123+C156+C166+C181+C210</f>
        <v>47227909.850000009</v>
      </c>
      <c r="D94" s="37"/>
      <c r="E94" s="11"/>
    </row>
    <row r="95" spans="1:5" ht="9.75" customHeight="1" x14ac:dyDescent="0.35">
      <c r="A95" s="43">
        <v>5100</v>
      </c>
      <c r="B95" s="35" t="s">
        <v>157</v>
      </c>
      <c r="C95" s="36">
        <f>C96+C103+C113</f>
        <v>46837580.010000005</v>
      </c>
      <c r="D95" s="37"/>
      <c r="E95" s="11"/>
    </row>
    <row r="96" spans="1:5" ht="9.75" customHeight="1" x14ac:dyDescent="0.35">
      <c r="A96" s="43">
        <v>5110</v>
      </c>
      <c r="B96" s="35" t="s">
        <v>158</v>
      </c>
      <c r="C96" s="36">
        <f>SUM(C97:C102)</f>
        <v>34358754.299999997</v>
      </c>
      <c r="D96" s="37">
        <f t="shared" ref="D96:D102" si="8">IFERROR(C96/$C$96,"")</f>
        <v>1</v>
      </c>
      <c r="E96" s="11"/>
    </row>
    <row r="97" spans="1:5" ht="9.75" customHeight="1" x14ac:dyDescent="0.35">
      <c r="A97" s="44">
        <v>5111</v>
      </c>
      <c r="B97" s="11" t="s">
        <v>159</v>
      </c>
      <c r="C97" s="39">
        <v>18114109.890000001</v>
      </c>
      <c r="D97" s="37">
        <f t="shared" si="8"/>
        <v>0.52720508234490915</v>
      </c>
      <c r="E97" s="45" t="s">
        <v>160</v>
      </c>
    </row>
    <row r="98" spans="1:5" ht="9.75" customHeight="1" x14ac:dyDescent="0.35">
      <c r="A98" s="44">
        <v>5112</v>
      </c>
      <c r="B98" s="11" t="s">
        <v>161</v>
      </c>
      <c r="C98" s="39">
        <v>0</v>
      </c>
      <c r="D98" s="37">
        <f t="shared" si="8"/>
        <v>0</v>
      </c>
      <c r="E98" s="11"/>
    </row>
    <row r="99" spans="1:5" ht="9.75" customHeight="1" x14ac:dyDescent="0.35">
      <c r="A99" s="44">
        <v>5113</v>
      </c>
      <c r="B99" s="11" t="s">
        <v>162</v>
      </c>
      <c r="C99" s="39">
        <v>4943066.97</v>
      </c>
      <c r="D99" s="37">
        <f t="shared" si="8"/>
        <v>0.14386630338341458</v>
      </c>
      <c r="E99" s="11"/>
    </row>
    <row r="100" spans="1:5" ht="9.75" customHeight="1" x14ac:dyDescent="0.35">
      <c r="A100" s="44">
        <v>5114</v>
      </c>
      <c r="B100" s="11" t="s">
        <v>163</v>
      </c>
      <c r="C100" s="39">
        <v>5392314.0899999999</v>
      </c>
      <c r="D100" s="37">
        <f t="shared" si="8"/>
        <v>0.15694148987234965</v>
      </c>
      <c r="E100" s="45" t="s">
        <v>164</v>
      </c>
    </row>
    <row r="101" spans="1:5" ht="11.25" customHeight="1" x14ac:dyDescent="0.35">
      <c r="A101" s="44">
        <v>5115</v>
      </c>
      <c r="B101" s="11" t="s">
        <v>165</v>
      </c>
      <c r="C101" s="39">
        <v>942087.77</v>
      </c>
      <c r="D101" s="37">
        <f t="shared" si="8"/>
        <v>2.7419148021906023E-2</v>
      </c>
      <c r="E101" s="11"/>
    </row>
    <row r="102" spans="1:5" ht="9.75" customHeight="1" x14ac:dyDescent="0.35">
      <c r="A102" s="44">
        <v>5116</v>
      </c>
      <c r="B102" s="11" t="s">
        <v>166</v>
      </c>
      <c r="C102" s="39">
        <v>4967175.58</v>
      </c>
      <c r="D102" s="37">
        <f t="shared" si="8"/>
        <v>0.14456797637742066</v>
      </c>
      <c r="E102" s="45"/>
    </row>
    <row r="103" spans="1:5" ht="9.75" customHeight="1" x14ac:dyDescent="0.35">
      <c r="A103" s="43">
        <v>5120</v>
      </c>
      <c r="B103" s="35" t="s">
        <v>167</v>
      </c>
      <c r="C103" s="36">
        <f>SUM(C104:C112)</f>
        <v>3912691.34</v>
      </c>
      <c r="D103" s="37">
        <f t="shared" ref="D103:D112" si="9">IFERROR(C103/$C$103,"")</f>
        <v>1</v>
      </c>
      <c r="E103" s="11"/>
    </row>
    <row r="104" spans="1:5" ht="9.75" customHeight="1" x14ac:dyDescent="0.35">
      <c r="A104" s="44">
        <v>5121</v>
      </c>
      <c r="B104" s="11" t="s">
        <v>168</v>
      </c>
      <c r="C104" s="39">
        <v>836329.49</v>
      </c>
      <c r="D104" s="37">
        <f t="shared" si="9"/>
        <v>0.21374788280641632</v>
      </c>
      <c r="E104" s="45" t="s">
        <v>169</v>
      </c>
    </row>
    <row r="105" spans="1:5" ht="9.75" customHeight="1" x14ac:dyDescent="0.35">
      <c r="A105" s="44">
        <v>5122</v>
      </c>
      <c r="B105" s="11" t="s">
        <v>170</v>
      </c>
      <c r="C105" s="39">
        <v>401529.97</v>
      </c>
      <c r="D105" s="37">
        <f t="shared" si="9"/>
        <v>0.1026224496410187</v>
      </c>
      <c r="E105" s="11"/>
    </row>
    <row r="106" spans="1:5" ht="9.75" customHeight="1" x14ac:dyDescent="0.35">
      <c r="A106" s="44">
        <v>5123</v>
      </c>
      <c r="B106" s="11" t="s">
        <v>171</v>
      </c>
      <c r="C106" s="39">
        <v>28539.4</v>
      </c>
      <c r="D106" s="37">
        <f t="shared" si="9"/>
        <v>7.2940586210411378E-3</v>
      </c>
      <c r="E106" s="11"/>
    </row>
    <row r="107" spans="1:5" ht="9.75" customHeight="1" x14ac:dyDescent="0.35">
      <c r="A107" s="44">
        <v>5124</v>
      </c>
      <c r="B107" s="11" t="s">
        <v>172</v>
      </c>
      <c r="C107" s="39">
        <v>1078833.19</v>
      </c>
      <c r="D107" s="37">
        <f t="shared" si="9"/>
        <v>0.27572662810657589</v>
      </c>
      <c r="E107" s="45" t="s">
        <v>173</v>
      </c>
    </row>
    <row r="108" spans="1:5" ht="9.75" customHeight="1" x14ac:dyDescent="0.35">
      <c r="A108" s="44">
        <v>5125</v>
      </c>
      <c r="B108" s="11" t="s">
        <v>174</v>
      </c>
      <c r="C108" s="39">
        <v>62444.47</v>
      </c>
      <c r="D108" s="37">
        <f t="shared" si="9"/>
        <v>1.5959467428882341E-2</v>
      </c>
      <c r="E108" s="11"/>
    </row>
    <row r="109" spans="1:5" ht="9.75" customHeight="1" x14ac:dyDescent="0.35">
      <c r="A109" s="44">
        <v>5126</v>
      </c>
      <c r="B109" s="11" t="s">
        <v>175</v>
      </c>
      <c r="C109" s="39">
        <v>796605.73</v>
      </c>
      <c r="D109" s="37">
        <f t="shared" si="9"/>
        <v>0.20359534161465442</v>
      </c>
      <c r="E109" s="45" t="s">
        <v>176</v>
      </c>
    </row>
    <row r="110" spans="1:5" ht="9.75" customHeight="1" x14ac:dyDescent="0.35">
      <c r="A110" s="44">
        <v>5127</v>
      </c>
      <c r="B110" s="11" t="s">
        <v>177</v>
      </c>
      <c r="C110" s="39">
        <v>143063.28</v>
      </c>
      <c r="D110" s="37">
        <f t="shared" si="9"/>
        <v>3.6563906418439845E-2</v>
      </c>
      <c r="E110" s="11"/>
    </row>
    <row r="111" spans="1:5" ht="9.75" customHeight="1" x14ac:dyDescent="0.35">
      <c r="A111" s="44">
        <v>5128</v>
      </c>
      <c r="B111" s="11" t="s">
        <v>178</v>
      </c>
      <c r="C111" s="39">
        <v>0</v>
      </c>
      <c r="D111" s="37">
        <f t="shared" si="9"/>
        <v>0</v>
      </c>
      <c r="E111" s="11"/>
    </row>
    <row r="112" spans="1:5" ht="9.75" customHeight="1" x14ac:dyDescent="0.35">
      <c r="A112" s="44">
        <v>5129</v>
      </c>
      <c r="B112" s="11" t="s">
        <v>179</v>
      </c>
      <c r="C112" s="39">
        <v>565345.81000000006</v>
      </c>
      <c r="D112" s="37">
        <f t="shared" si="9"/>
        <v>0.14449026536297138</v>
      </c>
      <c r="E112" s="45"/>
    </row>
    <row r="113" spans="1:5" ht="9.75" customHeight="1" x14ac:dyDescent="0.35">
      <c r="A113" s="43">
        <v>5130</v>
      </c>
      <c r="B113" s="35" t="s">
        <v>180</v>
      </c>
      <c r="C113" s="36">
        <f>SUM(C114:C122)</f>
        <v>8566134.370000001</v>
      </c>
      <c r="D113" s="37">
        <f t="shared" ref="D113:D122" si="10">IFERROR(C113/$C$113,"")</f>
        <v>1</v>
      </c>
      <c r="E113" s="11"/>
    </row>
    <row r="114" spans="1:5" ht="9.75" customHeight="1" x14ac:dyDescent="0.35">
      <c r="A114" s="44">
        <v>5131</v>
      </c>
      <c r="B114" s="11" t="s">
        <v>181</v>
      </c>
      <c r="C114" s="39">
        <v>1476225.29</v>
      </c>
      <c r="D114" s="37">
        <f t="shared" si="10"/>
        <v>0.17233272631935143</v>
      </c>
      <c r="E114" s="45" t="s">
        <v>182</v>
      </c>
    </row>
    <row r="115" spans="1:5" ht="9.75" customHeight="1" x14ac:dyDescent="0.35">
      <c r="A115" s="44">
        <v>5132</v>
      </c>
      <c r="B115" s="11" t="s">
        <v>183</v>
      </c>
      <c r="C115" s="39">
        <v>935199.25</v>
      </c>
      <c r="D115" s="37">
        <f t="shared" si="10"/>
        <v>0.10917401124073191</v>
      </c>
      <c r="E115" s="11"/>
    </row>
    <row r="116" spans="1:5" ht="9.75" customHeight="1" x14ac:dyDescent="0.35">
      <c r="A116" s="44">
        <v>5133</v>
      </c>
      <c r="B116" s="11" t="s">
        <v>184</v>
      </c>
      <c r="C116" s="39">
        <v>4204109.08</v>
      </c>
      <c r="D116" s="37">
        <f t="shared" si="10"/>
        <v>0.49078252784867293</v>
      </c>
      <c r="E116" s="45" t="s">
        <v>185</v>
      </c>
    </row>
    <row r="117" spans="1:5" ht="9.75" customHeight="1" x14ac:dyDescent="0.35">
      <c r="A117" s="44">
        <v>5134</v>
      </c>
      <c r="B117" s="11" t="s">
        <v>186</v>
      </c>
      <c r="C117" s="39">
        <v>226706.07</v>
      </c>
      <c r="D117" s="37">
        <f t="shared" si="10"/>
        <v>2.6465388027762164E-2</v>
      </c>
      <c r="E117" s="11"/>
    </row>
    <row r="118" spans="1:5" ht="9.75" customHeight="1" x14ac:dyDescent="0.35">
      <c r="A118" s="44">
        <v>5135</v>
      </c>
      <c r="B118" s="11" t="s">
        <v>187</v>
      </c>
      <c r="C118" s="39">
        <v>758399.28</v>
      </c>
      <c r="D118" s="37">
        <f t="shared" si="10"/>
        <v>8.8534600000676839E-2</v>
      </c>
      <c r="E118" s="11"/>
    </row>
    <row r="119" spans="1:5" ht="9.75" customHeight="1" x14ac:dyDescent="0.35">
      <c r="A119" s="44">
        <v>5136</v>
      </c>
      <c r="B119" s="11" t="s">
        <v>188</v>
      </c>
      <c r="C119" s="39">
        <v>146814.24</v>
      </c>
      <c r="D119" s="37">
        <f t="shared" si="10"/>
        <v>1.7138913967327828E-2</v>
      </c>
      <c r="E119" s="11"/>
    </row>
    <row r="120" spans="1:5" ht="9.75" customHeight="1" x14ac:dyDescent="0.35">
      <c r="A120" s="44">
        <v>5137</v>
      </c>
      <c r="B120" s="11" t="s">
        <v>189</v>
      </c>
      <c r="C120" s="39">
        <v>74182.45</v>
      </c>
      <c r="D120" s="37">
        <f t="shared" si="10"/>
        <v>8.6599680551123544E-3</v>
      </c>
      <c r="E120" s="11"/>
    </row>
    <row r="121" spans="1:5" ht="9.75" customHeight="1" x14ac:dyDescent="0.35">
      <c r="A121" s="44">
        <v>5138</v>
      </c>
      <c r="B121" s="11" t="s">
        <v>190</v>
      </c>
      <c r="C121" s="39">
        <v>55913</v>
      </c>
      <c r="D121" s="37">
        <f t="shared" si="10"/>
        <v>6.5272149122265043E-3</v>
      </c>
      <c r="E121" s="11"/>
    </row>
    <row r="122" spans="1:5" ht="9.75" customHeight="1" x14ac:dyDescent="0.35">
      <c r="A122" s="44">
        <v>5139</v>
      </c>
      <c r="B122" s="11" t="s">
        <v>191</v>
      </c>
      <c r="C122" s="39">
        <v>688585.71</v>
      </c>
      <c r="D122" s="37">
        <f t="shared" si="10"/>
        <v>8.0384649628137905E-2</v>
      </c>
      <c r="E122" s="45"/>
    </row>
    <row r="123" spans="1:5" ht="9.75" customHeight="1" x14ac:dyDescent="0.35">
      <c r="A123" s="43">
        <v>5200</v>
      </c>
      <c r="B123" s="35" t="s">
        <v>192</v>
      </c>
      <c r="C123" s="36">
        <f>C124+C127+C130+C133+C138+C142+C145+C147+C153</f>
        <v>0</v>
      </c>
      <c r="D123" s="37"/>
      <c r="E123" s="11"/>
    </row>
    <row r="124" spans="1:5" ht="9.75" customHeight="1" x14ac:dyDescent="0.35">
      <c r="A124" s="43">
        <v>5210</v>
      </c>
      <c r="B124" s="35" t="s">
        <v>193</v>
      </c>
      <c r="C124" s="36">
        <f>SUM(C125:C126)</f>
        <v>0</v>
      </c>
      <c r="D124" s="37" t="str">
        <f>IFERROR(C124/$C$124,"")</f>
        <v/>
      </c>
      <c r="E124" s="11"/>
    </row>
    <row r="125" spans="1:5" ht="9.75" customHeight="1" x14ac:dyDescent="0.35">
      <c r="A125" s="44">
        <v>5211</v>
      </c>
      <c r="B125" s="11" t="s">
        <v>194</v>
      </c>
      <c r="C125" s="39">
        <v>0</v>
      </c>
      <c r="D125" s="37" t="str">
        <f>IFERROR(C125/$C$124,"")</f>
        <v/>
      </c>
      <c r="E125" s="11"/>
    </row>
    <row r="126" spans="1:5" ht="9.75" customHeight="1" x14ac:dyDescent="0.35">
      <c r="A126" s="44">
        <v>5212</v>
      </c>
      <c r="B126" s="11" t="s">
        <v>195</v>
      </c>
      <c r="C126" s="39">
        <v>0</v>
      </c>
      <c r="D126" s="37" t="str">
        <f>IFERROR(C126/$C$124,"")</f>
        <v/>
      </c>
      <c r="E126" s="11"/>
    </row>
    <row r="127" spans="1:5" ht="9.75" customHeight="1" x14ac:dyDescent="0.35">
      <c r="A127" s="43">
        <v>5220</v>
      </c>
      <c r="B127" s="35" t="s">
        <v>196</v>
      </c>
      <c r="C127" s="36">
        <f>SUM(C128:C129)</f>
        <v>0</v>
      </c>
      <c r="D127" s="37" t="str">
        <f>IFERROR(C127/$C$127,"")</f>
        <v/>
      </c>
      <c r="E127" s="11"/>
    </row>
    <row r="128" spans="1:5" ht="9.75" customHeight="1" x14ac:dyDescent="0.35">
      <c r="A128" s="44">
        <v>5221</v>
      </c>
      <c r="B128" s="11" t="s">
        <v>197</v>
      </c>
      <c r="C128" s="39">
        <v>0</v>
      </c>
      <c r="D128" s="37" t="str">
        <f>IFERROR(C128/$C$127,"")</f>
        <v/>
      </c>
      <c r="E128" s="11"/>
    </row>
    <row r="129" spans="1:5" ht="9.75" customHeight="1" x14ac:dyDescent="0.35">
      <c r="A129" s="44">
        <v>5222</v>
      </c>
      <c r="B129" s="11" t="s">
        <v>198</v>
      </c>
      <c r="C129" s="39">
        <v>0</v>
      </c>
      <c r="D129" s="37" t="str">
        <f>IFERROR(C129/$C$127,"")</f>
        <v/>
      </c>
      <c r="E129" s="11"/>
    </row>
    <row r="130" spans="1:5" ht="9.75" customHeight="1" x14ac:dyDescent="0.35">
      <c r="A130" s="43">
        <v>5230</v>
      </c>
      <c r="B130" s="35" t="s">
        <v>133</v>
      </c>
      <c r="C130" s="36">
        <f>SUM(C131:C132)</f>
        <v>0</v>
      </c>
      <c r="D130" s="37" t="str">
        <f>IFERROR(C130/$C$130,"")</f>
        <v/>
      </c>
      <c r="E130" s="11"/>
    </row>
    <row r="131" spans="1:5" ht="9.75" customHeight="1" x14ac:dyDescent="0.35">
      <c r="A131" s="44">
        <v>5231</v>
      </c>
      <c r="B131" s="11" t="s">
        <v>199</v>
      </c>
      <c r="C131" s="39">
        <v>0</v>
      </c>
      <c r="D131" s="37" t="str">
        <f>IFERROR(C131/$C$130,"")</f>
        <v/>
      </c>
      <c r="E131" s="11"/>
    </row>
    <row r="132" spans="1:5" ht="9.75" customHeight="1" x14ac:dyDescent="0.35">
      <c r="A132" s="44">
        <v>5232</v>
      </c>
      <c r="B132" s="11" t="s">
        <v>200</v>
      </c>
      <c r="C132" s="39">
        <v>0</v>
      </c>
      <c r="D132" s="37" t="str">
        <f>IFERROR(C132/$C$130,"")</f>
        <v/>
      </c>
      <c r="E132" s="11"/>
    </row>
    <row r="133" spans="1:5" ht="9.75" customHeight="1" x14ac:dyDescent="0.35">
      <c r="A133" s="43">
        <v>5240</v>
      </c>
      <c r="B133" s="35" t="s">
        <v>201</v>
      </c>
      <c r="C133" s="36">
        <f>SUM(C134:C137)</f>
        <v>0</v>
      </c>
      <c r="D133" s="37" t="str">
        <f>IFERROR(C133/$C$133,"")</f>
        <v/>
      </c>
      <c r="E133" s="11"/>
    </row>
    <row r="134" spans="1:5" ht="9.75" customHeight="1" x14ac:dyDescent="0.35">
      <c r="A134" s="44">
        <v>5241</v>
      </c>
      <c r="B134" s="11" t="s">
        <v>202</v>
      </c>
      <c r="C134" s="39">
        <f>[5]Sumaria!J1062</f>
        <v>0</v>
      </c>
      <c r="D134" s="37" t="str">
        <f>IFERROR(C134/$C$133,"")</f>
        <v/>
      </c>
      <c r="E134" s="11"/>
    </row>
    <row r="135" spans="1:5" ht="9.75" customHeight="1" x14ac:dyDescent="0.35">
      <c r="A135" s="44">
        <v>5242</v>
      </c>
      <c r="B135" s="11" t="s">
        <v>203</v>
      </c>
      <c r="C135" s="39">
        <v>0</v>
      </c>
      <c r="D135" s="37" t="str">
        <f>IFERROR(C135/$C$133,"")</f>
        <v/>
      </c>
      <c r="E135" s="11"/>
    </row>
    <row r="136" spans="1:5" ht="9.75" customHeight="1" x14ac:dyDescent="0.35">
      <c r="A136" s="44">
        <v>5243</v>
      </c>
      <c r="B136" s="11" t="s">
        <v>204</v>
      </c>
      <c r="C136" s="39">
        <v>0</v>
      </c>
      <c r="D136" s="37" t="str">
        <f>IFERROR(C136/$C$133,"")</f>
        <v/>
      </c>
      <c r="E136" s="11"/>
    </row>
    <row r="137" spans="1:5" ht="9.75" customHeight="1" x14ac:dyDescent="0.35">
      <c r="A137" s="44">
        <v>5244</v>
      </c>
      <c r="B137" s="11" t="s">
        <v>205</v>
      </c>
      <c r="C137" s="39">
        <v>0</v>
      </c>
      <c r="D137" s="37" t="str">
        <f>IFERROR(C137/$C$133,"")</f>
        <v/>
      </c>
      <c r="E137" s="11"/>
    </row>
    <row r="138" spans="1:5" ht="9.75" customHeight="1" x14ac:dyDescent="0.35">
      <c r="A138" s="43">
        <v>5250</v>
      </c>
      <c r="B138" s="35" t="s">
        <v>134</v>
      </c>
      <c r="C138" s="36">
        <f>SUM(C139:C141)</f>
        <v>0</v>
      </c>
      <c r="D138" s="37" t="str">
        <f>IFERROR(C138/$C$138,"")</f>
        <v/>
      </c>
      <c r="E138" s="11"/>
    </row>
    <row r="139" spans="1:5" ht="9.75" customHeight="1" x14ac:dyDescent="0.35">
      <c r="A139" s="44">
        <v>5251</v>
      </c>
      <c r="B139" s="11" t="s">
        <v>206</v>
      </c>
      <c r="C139" s="39">
        <v>0</v>
      </c>
      <c r="D139" s="37" t="str">
        <f>IFERROR(C139/$C$138,"")</f>
        <v/>
      </c>
      <c r="E139" s="11"/>
    </row>
    <row r="140" spans="1:5" ht="9.75" customHeight="1" x14ac:dyDescent="0.35">
      <c r="A140" s="44">
        <v>5252</v>
      </c>
      <c r="B140" s="11" t="s">
        <v>207</v>
      </c>
      <c r="C140" s="39">
        <v>0</v>
      </c>
      <c r="D140" s="37" t="str">
        <f>IFERROR(C140/$C$138,"")</f>
        <v/>
      </c>
      <c r="E140" s="11"/>
    </row>
    <row r="141" spans="1:5" ht="9.75" customHeight="1" x14ac:dyDescent="0.35">
      <c r="A141" s="44">
        <v>5259</v>
      </c>
      <c r="B141" s="11" t="s">
        <v>208</v>
      </c>
      <c r="C141" s="39">
        <v>0</v>
      </c>
      <c r="D141" s="37" t="str">
        <f>IFERROR(C141/$C$138,"")</f>
        <v/>
      </c>
      <c r="E141" s="11"/>
    </row>
    <row r="142" spans="1:5" ht="9.75" customHeight="1" x14ac:dyDescent="0.35">
      <c r="A142" s="43">
        <v>5260</v>
      </c>
      <c r="B142" s="35" t="s">
        <v>209</v>
      </c>
      <c r="C142" s="36">
        <f>SUM(C143:C144)</f>
        <v>0</v>
      </c>
      <c r="D142" s="37" t="str">
        <f>IFERROR(C142/$C$142,"")</f>
        <v/>
      </c>
      <c r="E142" s="11"/>
    </row>
    <row r="143" spans="1:5" ht="9.75" customHeight="1" x14ac:dyDescent="0.35">
      <c r="A143" s="44">
        <v>5261</v>
      </c>
      <c r="B143" s="11" t="s">
        <v>210</v>
      </c>
      <c r="C143" s="39">
        <v>0</v>
      </c>
      <c r="D143" s="37" t="str">
        <f>IFERROR(C143/$C$142,"")</f>
        <v/>
      </c>
      <c r="E143" s="11"/>
    </row>
    <row r="144" spans="1:5" ht="9.75" customHeight="1" x14ac:dyDescent="0.35">
      <c r="A144" s="44">
        <v>5262</v>
      </c>
      <c r="B144" s="11" t="s">
        <v>211</v>
      </c>
      <c r="C144" s="39">
        <v>0</v>
      </c>
      <c r="D144" s="37" t="str">
        <f>IFERROR(C144/$C$142,"")</f>
        <v/>
      </c>
      <c r="E144" s="11"/>
    </row>
    <row r="145" spans="1:5" ht="9.75" customHeight="1" x14ac:dyDescent="0.35">
      <c r="A145" s="43">
        <v>5270</v>
      </c>
      <c r="B145" s="35" t="s">
        <v>212</v>
      </c>
      <c r="C145" s="36">
        <f>C146</f>
        <v>0</v>
      </c>
      <c r="D145" s="37" t="str">
        <f>IFERROR(C145/$C$145,"")</f>
        <v/>
      </c>
      <c r="E145" s="11"/>
    </row>
    <row r="146" spans="1:5" ht="9.75" customHeight="1" x14ac:dyDescent="0.35">
      <c r="A146" s="44">
        <v>5271</v>
      </c>
      <c r="B146" s="11" t="s">
        <v>213</v>
      </c>
      <c r="C146" s="39">
        <v>0</v>
      </c>
      <c r="D146" s="37" t="str">
        <f>IFERROR(C146/$C$145,"")</f>
        <v/>
      </c>
      <c r="E146" s="11"/>
    </row>
    <row r="147" spans="1:5" ht="9.75" customHeight="1" x14ac:dyDescent="0.35">
      <c r="A147" s="43">
        <v>5280</v>
      </c>
      <c r="B147" s="35" t="s">
        <v>214</v>
      </c>
      <c r="C147" s="36">
        <f>SUM(C148:C152)</f>
        <v>0</v>
      </c>
      <c r="D147" s="37" t="str">
        <f t="shared" ref="D147:D152" si="11">IFERROR(C147/$C$147,"")</f>
        <v/>
      </c>
      <c r="E147" s="11"/>
    </row>
    <row r="148" spans="1:5" ht="9.75" customHeight="1" x14ac:dyDescent="0.35">
      <c r="A148" s="44">
        <v>5281</v>
      </c>
      <c r="B148" s="11" t="s">
        <v>215</v>
      </c>
      <c r="C148" s="39">
        <v>0</v>
      </c>
      <c r="D148" s="37" t="str">
        <f t="shared" si="11"/>
        <v/>
      </c>
      <c r="E148" s="11"/>
    </row>
    <row r="149" spans="1:5" ht="9.75" customHeight="1" x14ac:dyDescent="0.35">
      <c r="A149" s="44">
        <v>5282</v>
      </c>
      <c r="B149" s="11" t="s">
        <v>216</v>
      </c>
      <c r="C149" s="39">
        <v>0</v>
      </c>
      <c r="D149" s="37" t="str">
        <f t="shared" si="11"/>
        <v/>
      </c>
      <c r="E149" s="11"/>
    </row>
    <row r="150" spans="1:5" ht="9.75" customHeight="1" x14ac:dyDescent="0.35">
      <c r="A150" s="44">
        <v>5283</v>
      </c>
      <c r="B150" s="11" t="s">
        <v>217</v>
      </c>
      <c r="C150" s="39">
        <v>0</v>
      </c>
      <c r="D150" s="37" t="str">
        <f t="shared" si="11"/>
        <v/>
      </c>
      <c r="E150" s="11"/>
    </row>
    <row r="151" spans="1:5" ht="9.75" customHeight="1" x14ac:dyDescent="0.35">
      <c r="A151" s="44">
        <v>5284</v>
      </c>
      <c r="B151" s="11" t="s">
        <v>218</v>
      </c>
      <c r="C151" s="39">
        <v>0</v>
      </c>
      <c r="D151" s="37" t="str">
        <f t="shared" si="11"/>
        <v/>
      </c>
      <c r="E151" s="11"/>
    </row>
    <row r="152" spans="1:5" ht="9.75" customHeight="1" x14ac:dyDescent="0.35">
      <c r="A152" s="44">
        <v>5285</v>
      </c>
      <c r="B152" s="11" t="s">
        <v>219</v>
      </c>
      <c r="C152" s="39">
        <v>0</v>
      </c>
      <c r="D152" s="37" t="str">
        <f t="shared" si="11"/>
        <v/>
      </c>
      <c r="E152" s="11"/>
    </row>
    <row r="153" spans="1:5" ht="9.75" customHeight="1" x14ac:dyDescent="0.35">
      <c r="A153" s="43">
        <v>5290</v>
      </c>
      <c r="B153" s="35" t="s">
        <v>220</v>
      </c>
      <c r="C153" s="36">
        <f>SUM(C154:C155)</f>
        <v>0</v>
      </c>
      <c r="D153" s="37" t="str">
        <f>IFERROR(C153/$C$153,"")</f>
        <v/>
      </c>
      <c r="E153" s="11"/>
    </row>
    <row r="154" spans="1:5" ht="9.75" customHeight="1" x14ac:dyDescent="0.35">
      <c r="A154" s="44">
        <v>5291</v>
      </c>
      <c r="B154" s="11" t="s">
        <v>221</v>
      </c>
      <c r="C154" s="39">
        <v>0</v>
      </c>
      <c r="D154" s="37" t="str">
        <f>IFERROR(C154/$C$153,"")</f>
        <v/>
      </c>
      <c r="E154" s="11"/>
    </row>
    <row r="155" spans="1:5" ht="9.75" customHeight="1" x14ac:dyDescent="0.35">
      <c r="A155" s="44">
        <v>5292</v>
      </c>
      <c r="B155" s="11" t="s">
        <v>222</v>
      </c>
      <c r="C155" s="39">
        <v>0</v>
      </c>
      <c r="D155" s="37" t="str">
        <f>IFERROR(C155/$C$153,"")</f>
        <v/>
      </c>
      <c r="E155" s="11"/>
    </row>
    <row r="156" spans="1:5" ht="9.75" customHeight="1" x14ac:dyDescent="0.35">
      <c r="A156" s="43">
        <v>5300</v>
      </c>
      <c r="B156" s="35" t="s">
        <v>223</v>
      </c>
      <c r="C156" s="36">
        <f>C157+C160+C163</f>
        <v>0</v>
      </c>
      <c r="D156" s="37"/>
      <c r="E156" s="11"/>
    </row>
    <row r="157" spans="1:5" ht="9.75" customHeight="1" x14ac:dyDescent="0.35">
      <c r="A157" s="43">
        <v>5310</v>
      </c>
      <c r="B157" s="35" t="s">
        <v>125</v>
      </c>
      <c r="C157" s="36">
        <v>0</v>
      </c>
      <c r="D157" s="37" t="str">
        <f>IFERROR(C157/$C$157,"")</f>
        <v/>
      </c>
      <c r="E157" s="11"/>
    </row>
    <row r="158" spans="1:5" ht="9.75" customHeight="1" x14ac:dyDescent="0.35">
      <c r="A158" s="44">
        <v>5311</v>
      </c>
      <c r="B158" s="11" t="s">
        <v>224</v>
      </c>
      <c r="C158" s="39">
        <v>0</v>
      </c>
      <c r="D158" s="37" t="str">
        <f>IFERROR(C158/$C$157,"")</f>
        <v/>
      </c>
      <c r="E158" s="11"/>
    </row>
    <row r="159" spans="1:5" ht="9.75" customHeight="1" x14ac:dyDescent="0.35">
      <c r="A159" s="44">
        <v>5312</v>
      </c>
      <c r="B159" s="11" t="s">
        <v>225</v>
      </c>
      <c r="C159" s="39">
        <v>0</v>
      </c>
      <c r="D159" s="37" t="str">
        <f>IFERROR(C159/$C$157,"")</f>
        <v/>
      </c>
      <c r="E159" s="11"/>
    </row>
    <row r="160" spans="1:5" ht="9.75" customHeight="1" x14ac:dyDescent="0.35">
      <c r="A160" s="43">
        <v>5320</v>
      </c>
      <c r="B160" s="35" t="s">
        <v>126</v>
      </c>
      <c r="C160" s="36">
        <v>0</v>
      </c>
      <c r="D160" s="37" t="str">
        <f>IFERROR(C160/$C$160,"")</f>
        <v/>
      </c>
      <c r="E160" s="11"/>
    </row>
    <row r="161" spans="1:5" ht="9.75" customHeight="1" x14ac:dyDescent="0.35">
      <c r="A161" s="44">
        <v>5321</v>
      </c>
      <c r="B161" s="11" t="s">
        <v>226</v>
      </c>
      <c r="C161" s="39">
        <v>0</v>
      </c>
      <c r="D161" s="37" t="str">
        <f>IFERROR(C161/$C$160,"")</f>
        <v/>
      </c>
      <c r="E161" s="11"/>
    </row>
    <row r="162" spans="1:5" ht="9.75" customHeight="1" x14ac:dyDescent="0.35">
      <c r="A162" s="44">
        <v>5322</v>
      </c>
      <c r="B162" s="11" t="s">
        <v>227</v>
      </c>
      <c r="C162" s="39">
        <v>0</v>
      </c>
      <c r="D162" s="37" t="str">
        <f>IFERROR(C162/$C$160,"")</f>
        <v/>
      </c>
      <c r="E162" s="11"/>
    </row>
    <row r="163" spans="1:5" ht="9.75" customHeight="1" x14ac:dyDescent="0.35">
      <c r="A163" s="43">
        <v>5330</v>
      </c>
      <c r="B163" s="35" t="s">
        <v>127</v>
      </c>
      <c r="C163" s="36">
        <v>0</v>
      </c>
      <c r="D163" s="37" t="str">
        <f>IFERROR(C163/$C$163,"")</f>
        <v/>
      </c>
      <c r="E163" s="11"/>
    </row>
    <row r="164" spans="1:5" ht="9.75" customHeight="1" x14ac:dyDescent="0.35">
      <c r="A164" s="44">
        <v>5331</v>
      </c>
      <c r="B164" s="11" t="s">
        <v>228</v>
      </c>
      <c r="C164" s="39">
        <v>0</v>
      </c>
      <c r="D164" s="37" t="str">
        <f>IFERROR(C164/$C$163,"")</f>
        <v/>
      </c>
      <c r="E164" s="11"/>
    </row>
    <row r="165" spans="1:5" ht="9.75" customHeight="1" x14ac:dyDescent="0.35">
      <c r="A165" s="44">
        <v>5332</v>
      </c>
      <c r="B165" s="11" t="s">
        <v>229</v>
      </c>
      <c r="C165" s="39">
        <v>0</v>
      </c>
      <c r="D165" s="37" t="str">
        <f>IFERROR(C165/$C$163,"")</f>
        <v/>
      </c>
      <c r="E165" s="11"/>
    </row>
    <row r="166" spans="1:5" ht="9.75" customHeight="1" x14ac:dyDescent="0.35">
      <c r="A166" s="43">
        <v>5400</v>
      </c>
      <c r="B166" s="35" t="s">
        <v>230</v>
      </c>
      <c r="C166" s="36">
        <f>C167+C170+C173+C176+C178</f>
        <v>0</v>
      </c>
      <c r="D166" s="37"/>
      <c r="E166" s="11"/>
    </row>
    <row r="167" spans="1:5" ht="9.75" customHeight="1" x14ac:dyDescent="0.35">
      <c r="A167" s="43">
        <v>5410</v>
      </c>
      <c r="B167" s="35" t="s">
        <v>231</v>
      </c>
      <c r="C167" s="36">
        <v>0</v>
      </c>
      <c r="D167" s="37" t="str">
        <f>IFERROR(C167/$C$167,"")</f>
        <v/>
      </c>
      <c r="E167" s="11"/>
    </row>
    <row r="168" spans="1:5" ht="9.75" customHeight="1" x14ac:dyDescent="0.35">
      <c r="A168" s="44">
        <v>5411</v>
      </c>
      <c r="B168" s="11" t="s">
        <v>232</v>
      </c>
      <c r="C168" s="39">
        <v>0</v>
      </c>
      <c r="D168" s="37" t="str">
        <f>IFERROR(C168/$C$167,"")</f>
        <v/>
      </c>
      <c r="E168" s="11"/>
    </row>
    <row r="169" spans="1:5" ht="9.75" customHeight="1" x14ac:dyDescent="0.35">
      <c r="A169" s="44">
        <v>5412</v>
      </c>
      <c r="B169" s="11" t="s">
        <v>233</v>
      </c>
      <c r="C169" s="39">
        <v>0</v>
      </c>
      <c r="D169" s="37" t="str">
        <f>IFERROR(C169/$C$167,"")</f>
        <v/>
      </c>
      <c r="E169" s="11"/>
    </row>
    <row r="170" spans="1:5" ht="9.75" customHeight="1" x14ac:dyDescent="0.35">
      <c r="A170" s="43">
        <v>5420</v>
      </c>
      <c r="B170" s="35" t="s">
        <v>234</v>
      </c>
      <c r="C170" s="36">
        <v>0</v>
      </c>
      <c r="D170" s="37" t="str">
        <f>IFERROR(C170/$C$170,"")</f>
        <v/>
      </c>
      <c r="E170" s="11"/>
    </row>
    <row r="171" spans="1:5" ht="9.75" customHeight="1" x14ac:dyDescent="0.35">
      <c r="A171" s="44">
        <v>5421</v>
      </c>
      <c r="B171" s="11" t="s">
        <v>235</v>
      </c>
      <c r="C171" s="39">
        <v>0</v>
      </c>
      <c r="D171" s="37" t="str">
        <f>IFERROR(C171/$C$170,"")</f>
        <v/>
      </c>
      <c r="E171" s="11"/>
    </row>
    <row r="172" spans="1:5" ht="9.75" customHeight="1" x14ac:dyDescent="0.35">
      <c r="A172" s="44">
        <v>5422</v>
      </c>
      <c r="B172" s="11" t="s">
        <v>236</v>
      </c>
      <c r="C172" s="39">
        <v>0</v>
      </c>
      <c r="D172" s="37" t="str">
        <f>IFERROR(C172/$C$170,"")</f>
        <v/>
      </c>
      <c r="E172" s="11"/>
    </row>
    <row r="173" spans="1:5" ht="9.75" customHeight="1" x14ac:dyDescent="0.35">
      <c r="A173" s="43">
        <v>5430</v>
      </c>
      <c r="B173" s="35" t="s">
        <v>237</v>
      </c>
      <c r="C173" s="36">
        <v>0</v>
      </c>
      <c r="D173" s="37" t="str">
        <f>IFERROR(C173/$C$173,"")</f>
        <v/>
      </c>
      <c r="E173" s="11"/>
    </row>
    <row r="174" spans="1:5" ht="9.75" customHeight="1" x14ac:dyDescent="0.35">
      <c r="A174" s="44">
        <v>5431</v>
      </c>
      <c r="B174" s="11" t="s">
        <v>238</v>
      </c>
      <c r="C174" s="39">
        <v>0</v>
      </c>
      <c r="D174" s="37" t="str">
        <f>IFERROR(C174/$C$173,"")</f>
        <v/>
      </c>
      <c r="E174" s="11"/>
    </row>
    <row r="175" spans="1:5" ht="9.75" customHeight="1" x14ac:dyDescent="0.35">
      <c r="A175" s="44">
        <v>5432</v>
      </c>
      <c r="B175" s="11" t="s">
        <v>239</v>
      </c>
      <c r="C175" s="39">
        <v>0</v>
      </c>
      <c r="D175" s="37" t="str">
        <f>IFERROR(C175/$C$173,"")</f>
        <v/>
      </c>
      <c r="E175" s="11"/>
    </row>
    <row r="176" spans="1:5" ht="9.75" customHeight="1" x14ac:dyDescent="0.35">
      <c r="A176" s="43">
        <v>5440</v>
      </c>
      <c r="B176" s="35" t="s">
        <v>240</v>
      </c>
      <c r="C176" s="36">
        <v>0</v>
      </c>
      <c r="D176" s="37" t="str">
        <f>IFERROR(C176/$C$176,"")</f>
        <v/>
      </c>
      <c r="E176" s="11"/>
    </row>
    <row r="177" spans="1:5" ht="9.75" customHeight="1" x14ac:dyDescent="0.35">
      <c r="A177" s="44">
        <v>5441</v>
      </c>
      <c r="B177" s="11" t="s">
        <v>240</v>
      </c>
      <c r="C177" s="39">
        <v>0</v>
      </c>
      <c r="D177" s="37" t="str">
        <f>IFERROR(C177/$C$176,"")</f>
        <v/>
      </c>
      <c r="E177" s="11"/>
    </row>
    <row r="178" spans="1:5" ht="9.75" customHeight="1" x14ac:dyDescent="0.35">
      <c r="A178" s="43">
        <v>5450</v>
      </c>
      <c r="B178" s="35" t="s">
        <v>241</v>
      </c>
      <c r="C178" s="36">
        <v>0</v>
      </c>
      <c r="D178" s="37" t="str">
        <f>IFERROR(C178/$C$178,"")</f>
        <v/>
      </c>
      <c r="E178" s="11"/>
    </row>
    <row r="179" spans="1:5" ht="9.75" customHeight="1" x14ac:dyDescent="0.35">
      <c r="A179" s="44">
        <v>5451</v>
      </c>
      <c r="B179" s="11" t="s">
        <v>242</v>
      </c>
      <c r="C179" s="39">
        <v>0</v>
      </c>
      <c r="D179" s="37" t="str">
        <f>IFERROR(C179/$C$178,"")</f>
        <v/>
      </c>
      <c r="E179" s="11"/>
    </row>
    <row r="180" spans="1:5" ht="9.75" customHeight="1" x14ac:dyDescent="0.35">
      <c r="A180" s="44">
        <v>5452</v>
      </c>
      <c r="B180" s="11" t="s">
        <v>243</v>
      </c>
      <c r="C180" s="39">
        <v>0</v>
      </c>
      <c r="D180" s="37" t="str">
        <f>IFERROR(C180/$C$178,"")</f>
        <v/>
      </c>
      <c r="E180" s="11"/>
    </row>
    <row r="181" spans="1:5" ht="9.75" customHeight="1" x14ac:dyDescent="0.35">
      <c r="A181" s="43">
        <v>5500</v>
      </c>
      <c r="B181" s="35" t="s">
        <v>244</v>
      </c>
      <c r="C181" s="36">
        <f>C182+C191+C194+C200</f>
        <v>390329.84</v>
      </c>
      <c r="D181" s="37"/>
      <c r="E181" s="11"/>
    </row>
    <row r="182" spans="1:5" ht="9.75" customHeight="1" x14ac:dyDescent="0.35">
      <c r="A182" s="43">
        <v>5510</v>
      </c>
      <c r="B182" s="35" t="s">
        <v>245</v>
      </c>
      <c r="C182" s="36">
        <f>SUM(C183:C190)</f>
        <v>377878.75</v>
      </c>
      <c r="D182" s="37">
        <f t="shared" ref="D182:D190" si="12">IFERROR(C182/$C$182,"")</f>
        <v>1</v>
      </c>
      <c r="E182" s="11"/>
    </row>
    <row r="183" spans="1:5" ht="9.75" customHeight="1" x14ac:dyDescent="0.35">
      <c r="A183" s="44">
        <v>5511</v>
      </c>
      <c r="B183" s="11" t="s">
        <v>246</v>
      </c>
      <c r="C183" s="39">
        <v>0</v>
      </c>
      <c r="D183" s="37">
        <f t="shared" si="12"/>
        <v>0</v>
      </c>
      <c r="E183" s="11"/>
    </row>
    <row r="184" spans="1:5" ht="9.75" customHeight="1" x14ac:dyDescent="0.35">
      <c r="A184" s="44">
        <v>5512</v>
      </c>
      <c r="B184" s="11" t="s">
        <v>247</v>
      </c>
      <c r="C184" s="39">
        <v>0</v>
      </c>
      <c r="D184" s="37">
        <f t="shared" si="12"/>
        <v>0</v>
      </c>
      <c r="E184" s="11"/>
    </row>
    <row r="185" spans="1:5" ht="9.75" customHeight="1" x14ac:dyDescent="0.35">
      <c r="A185" s="44">
        <v>5513</v>
      </c>
      <c r="B185" s="11" t="s">
        <v>248</v>
      </c>
      <c r="C185" s="39">
        <v>0</v>
      </c>
      <c r="D185" s="37">
        <f t="shared" si="12"/>
        <v>0</v>
      </c>
      <c r="E185" s="11"/>
    </row>
    <row r="186" spans="1:5" ht="9.75" customHeight="1" x14ac:dyDescent="0.35">
      <c r="A186" s="44">
        <v>5514</v>
      </c>
      <c r="B186" s="11" t="s">
        <v>249</v>
      </c>
      <c r="C186" s="39">
        <v>0</v>
      </c>
      <c r="D186" s="37">
        <f t="shared" si="12"/>
        <v>0</v>
      </c>
      <c r="E186" s="11"/>
    </row>
    <row r="187" spans="1:5" ht="9.75" customHeight="1" x14ac:dyDescent="0.35">
      <c r="A187" s="44">
        <v>5515</v>
      </c>
      <c r="B187" s="11" t="s">
        <v>250</v>
      </c>
      <c r="C187" s="39">
        <v>377878.75</v>
      </c>
      <c r="D187" s="37">
        <f t="shared" si="12"/>
        <v>1</v>
      </c>
      <c r="E187" s="11" t="s">
        <v>601</v>
      </c>
    </row>
    <row r="188" spans="1:5" ht="9.75" customHeight="1" x14ac:dyDescent="0.35">
      <c r="A188" s="44">
        <v>5516</v>
      </c>
      <c r="B188" s="11" t="s">
        <v>251</v>
      </c>
      <c r="C188" s="39">
        <v>0</v>
      </c>
      <c r="D188" s="37">
        <f t="shared" si="12"/>
        <v>0</v>
      </c>
      <c r="E188" s="11"/>
    </row>
    <row r="189" spans="1:5" ht="9.75" customHeight="1" x14ac:dyDescent="0.35">
      <c r="A189" s="44">
        <v>5517</v>
      </c>
      <c r="B189" s="11" t="s">
        <v>252</v>
      </c>
      <c r="C189" s="39">
        <v>0</v>
      </c>
      <c r="D189" s="37">
        <f t="shared" si="12"/>
        <v>0</v>
      </c>
      <c r="E189" s="11"/>
    </row>
    <row r="190" spans="1:5" ht="9.75" customHeight="1" x14ac:dyDescent="0.35">
      <c r="A190" s="44">
        <v>5518</v>
      </c>
      <c r="B190" s="11" t="s">
        <v>253</v>
      </c>
      <c r="C190" s="39">
        <v>0</v>
      </c>
      <c r="D190" s="37">
        <f t="shared" si="12"/>
        <v>0</v>
      </c>
      <c r="E190" s="11"/>
    </row>
    <row r="191" spans="1:5" ht="9.75" customHeight="1" x14ac:dyDescent="0.35">
      <c r="A191" s="43">
        <v>5520</v>
      </c>
      <c r="B191" s="35" t="s">
        <v>254</v>
      </c>
      <c r="C191" s="36">
        <f>SUM(C192:C193)</f>
        <v>0</v>
      </c>
      <c r="D191" s="37" t="str">
        <f>IFERROR(C191/$C$191,"")</f>
        <v/>
      </c>
      <c r="E191" s="11"/>
    </row>
    <row r="192" spans="1:5" ht="9.75" customHeight="1" x14ac:dyDescent="0.35">
      <c r="A192" s="44">
        <v>5521</v>
      </c>
      <c r="B192" s="11" t="s">
        <v>255</v>
      </c>
      <c r="C192" s="39">
        <v>0</v>
      </c>
      <c r="D192" s="37" t="str">
        <f>IFERROR(C192/$C$191,"")</f>
        <v/>
      </c>
      <c r="E192" s="45" t="s">
        <v>256</v>
      </c>
    </row>
    <row r="193" spans="1:5" ht="9.75" customHeight="1" x14ac:dyDescent="0.35">
      <c r="A193" s="44">
        <v>5522</v>
      </c>
      <c r="B193" s="11" t="s">
        <v>257</v>
      </c>
      <c r="C193" s="39">
        <v>0</v>
      </c>
      <c r="D193" s="37" t="str">
        <f>IFERROR(C193/$C$191,"")</f>
        <v/>
      </c>
      <c r="E193" s="11"/>
    </row>
    <row r="194" spans="1:5" ht="9.75" customHeight="1" x14ac:dyDescent="0.35">
      <c r="A194" s="43">
        <v>5530</v>
      </c>
      <c r="B194" s="35" t="s">
        <v>258</v>
      </c>
      <c r="C194" s="36">
        <f>SUM(C195:C199)</f>
        <v>0</v>
      </c>
      <c r="D194" s="37" t="str">
        <f t="shared" ref="D194:D199" si="13">IFERROR(C194/$C$194,"")</f>
        <v/>
      </c>
      <c r="E194" s="11"/>
    </row>
    <row r="195" spans="1:5" ht="9.75" customHeight="1" x14ac:dyDescent="0.35">
      <c r="A195" s="44">
        <v>5531</v>
      </c>
      <c r="B195" s="11" t="s">
        <v>259</v>
      </c>
      <c r="C195" s="39">
        <v>0</v>
      </c>
      <c r="D195" s="37" t="str">
        <f t="shared" si="13"/>
        <v/>
      </c>
      <c r="E195" s="11"/>
    </row>
    <row r="196" spans="1:5" ht="9.75" customHeight="1" x14ac:dyDescent="0.35">
      <c r="A196" s="44">
        <v>5532</v>
      </c>
      <c r="B196" s="11" t="s">
        <v>260</v>
      </c>
      <c r="C196" s="39">
        <v>0</v>
      </c>
      <c r="D196" s="37" t="str">
        <f t="shared" si="13"/>
        <v/>
      </c>
      <c r="E196" s="11"/>
    </row>
    <row r="197" spans="1:5" ht="9.75" customHeight="1" x14ac:dyDescent="0.35">
      <c r="A197" s="44">
        <v>5533</v>
      </c>
      <c r="B197" s="11" t="s">
        <v>261</v>
      </c>
      <c r="C197" s="39">
        <v>0</v>
      </c>
      <c r="D197" s="37" t="str">
        <f t="shared" si="13"/>
        <v/>
      </c>
      <c r="E197" s="11"/>
    </row>
    <row r="198" spans="1:5" ht="9.75" customHeight="1" x14ac:dyDescent="0.35">
      <c r="A198" s="44">
        <v>5534</v>
      </c>
      <c r="B198" s="11" t="s">
        <v>262</v>
      </c>
      <c r="C198" s="39">
        <v>0</v>
      </c>
      <c r="D198" s="37" t="str">
        <f t="shared" si="13"/>
        <v/>
      </c>
      <c r="E198" s="11"/>
    </row>
    <row r="199" spans="1:5" ht="9.75" customHeight="1" x14ac:dyDescent="0.35">
      <c r="A199" s="44">
        <v>5535</v>
      </c>
      <c r="B199" s="11" t="s">
        <v>263</v>
      </c>
      <c r="C199" s="39">
        <v>0</v>
      </c>
      <c r="D199" s="37" t="str">
        <f t="shared" si="13"/>
        <v/>
      </c>
      <c r="E199" s="11"/>
    </row>
    <row r="200" spans="1:5" ht="9.75" customHeight="1" x14ac:dyDescent="0.35">
      <c r="A200" s="43">
        <v>5590</v>
      </c>
      <c r="B200" s="35" t="s">
        <v>264</v>
      </c>
      <c r="C200" s="36">
        <f>SUM(C201:C209)</f>
        <v>12451.09</v>
      </c>
      <c r="D200" s="37">
        <f t="shared" ref="D200:D209" si="14">IFERROR(C200/$C$200,"")</f>
        <v>1</v>
      </c>
      <c r="E200" s="11"/>
    </row>
    <row r="201" spans="1:5" ht="9.75" customHeight="1" x14ac:dyDescent="0.35">
      <c r="A201" s="44">
        <v>5591</v>
      </c>
      <c r="B201" s="11" t="s">
        <v>265</v>
      </c>
      <c r="C201" s="39">
        <f>[5]Sumaria!J1167</f>
        <v>0</v>
      </c>
      <c r="D201" s="37">
        <f t="shared" si="14"/>
        <v>0</v>
      </c>
      <c r="E201" s="11"/>
    </row>
    <row r="202" spans="1:5" ht="9.75" customHeight="1" x14ac:dyDescent="0.35">
      <c r="A202" s="44">
        <v>5592</v>
      </c>
      <c r="B202" s="11" t="s">
        <v>266</v>
      </c>
      <c r="C202" s="39">
        <v>0</v>
      </c>
      <c r="D202" s="37">
        <f t="shared" si="14"/>
        <v>0</v>
      </c>
      <c r="E202" s="11"/>
    </row>
    <row r="203" spans="1:5" ht="9.75" customHeight="1" x14ac:dyDescent="0.35">
      <c r="A203" s="44">
        <v>5593</v>
      </c>
      <c r="B203" s="11" t="s">
        <v>267</v>
      </c>
      <c r="C203" s="39">
        <f>[5]Sumaria!J1170</f>
        <v>0</v>
      </c>
      <c r="D203" s="37">
        <f t="shared" si="14"/>
        <v>0</v>
      </c>
      <c r="E203" s="11"/>
    </row>
    <row r="204" spans="1:5" ht="9.75" customHeight="1" x14ac:dyDescent="0.35">
      <c r="A204" s="44">
        <v>5594</v>
      </c>
      <c r="B204" s="11" t="s">
        <v>268</v>
      </c>
      <c r="C204" s="39">
        <v>0</v>
      </c>
      <c r="D204" s="37">
        <f t="shared" si="14"/>
        <v>0</v>
      </c>
      <c r="E204" s="11"/>
    </row>
    <row r="205" spans="1:5" ht="9.75" customHeight="1" x14ac:dyDescent="0.35">
      <c r="A205" s="44">
        <v>5595</v>
      </c>
      <c r="B205" s="11" t="s">
        <v>269</v>
      </c>
      <c r="C205" s="39">
        <v>0</v>
      </c>
      <c r="D205" s="37">
        <f t="shared" si="14"/>
        <v>0</v>
      </c>
      <c r="E205" s="11"/>
    </row>
    <row r="206" spans="1:5" ht="9.75" customHeight="1" x14ac:dyDescent="0.35">
      <c r="A206" s="44">
        <v>5596</v>
      </c>
      <c r="B206" s="11" t="s">
        <v>153</v>
      </c>
      <c r="C206" s="39">
        <v>0</v>
      </c>
      <c r="D206" s="37">
        <f t="shared" si="14"/>
        <v>0</v>
      </c>
      <c r="E206" s="11"/>
    </row>
    <row r="207" spans="1:5" ht="9.75" customHeight="1" x14ac:dyDescent="0.35">
      <c r="A207" s="44">
        <v>5597</v>
      </c>
      <c r="B207" s="11" t="s">
        <v>270</v>
      </c>
      <c r="C207" s="39">
        <f>[5]Sumaria!J1177</f>
        <v>0</v>
      </c>
      <c r="D207" s="37">
        <f t="shared" si="14"/>
        <v>0</v>
      </c>
      <c r="E207" s="11"/>
    </row>
    <row r="208" spans="1:5" ht="9.75" customHeight="1" x14ac:dyDescent="0.35">
      <c r="A208" s="44">
        <v>5598</v>
      </c>
      <c r="B208" s="11" t="s">
        <v>271</v>
      </c>
      <c r="C208" s="39">
        <v>0</v>
      </c>
      <c r="D208" s="37">
        <f t="shared" si="14"/>
        <v>0</v>
      </c>
      <c r="E208" s="11"/>
    </row>
    <row r="209" spans="1:5" ht="9.75" customHeight="1" x14ac:dyDescent="0.35">
      <c r="A209" s="44">
        <v>5599</v>
      </c>
      <c r="B209" s="11" t="s">
        <v>272</v>
      </c>
      <c r="C209" s="39">
        <v>12451.09</v>
      </c>
      <c r="D209" s="37">
        <f t="shared" si="14"/>
        <v>1</v>
      </c>
      <c r="E209" s="45" t="s">
        <v>273</v>
      </c>
    </row>
    <row r="210" spans="1:5" ht="9.75" customHeight="1" x14ac:dyDescent="0.35">
      <c r="A210" s="43">
        <v>5600</v>
      </c>
      <c r="B210" s="35" t="s">
        <v>274</v>
      </c>
      <c r="C210" s="36">
        <f>C211</f>
        <v>0</v>
      </c>
      <c r="D210" s="37"/>
      <c r="E210" s="11"/>
    </row>
    <row r="211" spans="1:5" ht="9.75" customHeight="1" x14ac:dyDescent="0.35">
      <c r="A211" s="43">
        <v>5610</v>
      </c>
      <c r="B211" s="35" t="s">
        <v>275</v>
      </c>
      <c r="C211" s="36">
        <f>C212</f>
        <v>0</v>
      </c>
      <c r="D211" s="37" t="str">
        <f>IFERROR(C211/$C$211,"")</f>
        <v/>
      </c>
      <c r="E211" s="11"/>
    </row>
    <row r="212" spans="1:5" ht="9.75" customHeight="1" x14ac:dyDescent="0.35">
      <c r="A212" s="44">
        <v>5611</v>
      </c>
      <c r="B212" s="11" t="s">
        <v>276</v>
      </c>
      <c r="C212" s="39">
        <v>0</v>
      </c>
      <c r="D212" s="37" t="str">
        <f>IFERROR(C212/$C$211,"")</f>
        <v/>
      </c>
      <c r="E212" s="11"/>
    </row>
    <row r="213" spans="1:5" ht="9.75" customHeight="1" x14ac:dyDescent="0.35">
      <c r="A213" s="29"/>
      <c r="B213" s="29"/>
      <c r="C213" s="29"/>
      <c r="D213" s="30"/>
      <c r="E213" s="29"/>
    </row>
    <row r="214" spans="1:5" ht="9.75" customHeight="1" x14ac:dyDescent="0.35">
      <c r="A214" s="29"/>
      <c r="B214" s="29" t="s">
        <v>66</v>
      </c>
      <c r="C214" s="29"/>
      <c r="D214" s="30"/>
      <c r="E214" s="29"/>
    </row>
    <row r="217" spans="1:5" ht="15" customHeight="1" x14ac:dyDescent="0.35">
      <c r="A217" s="110"/>
      <c r="B217" s="110"/>
      <c r="C217" s="110"/>
    </row>
    <row r="218" spans="1:5" ht="15" customHeight="1" x14ac:dyDescent="0.35">
      <c r="A218" s="110"/>
      <c r="B218" s="110"/>
      <c r="C218" s="110"/>
    </row>
    <row r="219" spans="1:5" ht="15" customHeight="1" x14ac:dyDescent="0.35">
      <c r="A219"/>
      <c r="B219" s="110"/>
      <c r="C219" s="110"/>
    </row>
    <row r="220" spans="1:5" ht="15" customHeight="1" x14ac:dyDescent="0.35">
      <c r="A220" s="110"/>
      <c r="B220" s="110"/>
      <c r="C220" s="110"/>
    </row>
    <row r="221" spans="1:5" ht="15" customHeight="1" x14ac:dyDescent="0.35">
      <c r="A221" s="110"/>
      <c r="B221" s="110"/>
      <c r="C221" s="110"/>
    </row>
    <row r="222" spans="1:5" ht="15" customHeight="1" x14ac:dyDescent="0.35">
      <c r="A222" s="110"/>
      <c r="B222" s="110"/>
      <c r="C222" s="110"/>
    </row>
    <row r="223" spans="1:5" ht="15" customHeight="1" x14ac:dyDescent="0.35">
      <c r="A223" s="110"/>
      <c r="B223" s="110"/>
      <c r="C223" s="110"/>
    </row>
    <row r="224" spans="1:5" ht="15" customHeight="1" x14ac:dyDescent="0.35">
      <c r="A224" s="110"/>
      <c r="B224" s="110"/>
      <c r="C224" s="110"/>
    </row>
    <row r="225" spans="1:3" ht="15" customHeight="1" x14ac:dyDescent="0.35">
      <c r="A225" s="110"/>
      <c r="B225" s="110"/>
      <c r="C225" s="110"/>
    </row>
    <row r="226" spans="1:3" ht="15" customHeight="1" x14ac:dyDescent="0.35">
      <c r="A226" s="110"/>
      <c r="B226" s="110"/>
      <c r="C226" s="110"/>
    </row>
    <row r="227" spans="1:3" ht="15" customHeight="1" x14ac:dyDescent="0.35">
      <c r="A227" s="110"/>
      <c r="B227" s="110"/>
      <c r="C227" s="110"/>
    </row>
    <row r="228" spans="1:3" ht="15" customHeight="1" x14ac:dyDescent="0.35">
      <c r="A228" s="110"/>
      <c r="B228" s="110"/>
      <c r="C228" s="110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7"/>
  <sheetViews>
    <sheetView topLeftCell="A170" workbookViewId="0">
      <selection activeCell="D181" sqref="D181"/>
    </sheetView>
  </sheetViews>
  <sheetFormatPr baseColWidth="10" defaultColWidth="16.77734375" defaultRowHeight="15" customHeight="1" x14ac:dyDescent="0.35"/>
  <cols>
    <col min="1" max="1" width="11.6640625" style="3" customWidth="1"/>
    <col min="2" max="2" width="75.33203125" style="3" customWidth="1"/>
    <col min="3" max="3" width="19.109375" style="3" customWidth="1"/>
    <col min="4" max="4" width="22.33203125" style="3" customWidth="1"/>
    <col min="5" max="5" width="28.6640625" style="3" customWidth="1"/>
    <col min="6" max="6" width="26.6640625" style="3" customWidth="1"/>
    <col min="7" max="8" width="19.6640625" style="3" customWidth="1"/>
    <col min="9" max="18" width="10.6640625" style="3" customWidth="1"/>
    <col min="19" max="16384" width="16.77734375" style="3"/>
  </cols>
  <sheetData>
    <row r="1" spans="1:8" ht="11.25" customHeight="1" x14ac:dyDescent="0.35">
      <c r="A1" s="120" t="str">
        <f>'Notas a los Edos Financieros'!A1:B1</f>
        <v>Parque Ecológico Metropolitano de León, Gto. "Eliseo Martínez Pérez"</v>
      </c>
      <c r="B1" s="114"/>
      <c r="C1" s="114"/>
      <c r="D1" s="114"/>
      <c r="E1" s="114"/>
      <c r="F1" s="114"/>
      <c r="G1" s="46" t="s">
        <v>0</v>
      </c>
      <c r="H1" s="24">
        <f>'[4]Notas a los Edos Financieros'!D1</f>
        <v>2024</v>
      </c>
    </row>
    <row r="2" spans="1:8" ht="11.25" customHeight="1" x14ac:dyDescent="0.35">
      <c r="A2" s="120" t="s">
        <v>277</v>
      </c>
      <c r="B2" s="114"/>
      <c r="C2" s="114"/>
      <c r="D2" s="114"/>
      <c r="E2" s="114"/>
      <c r="F2" s="114"/>
      <c r="G2" s="46" t="s">
        <v>2</v>
      </c>
      <c r="H2" s="24" t="str">
        <f>'[4]Notas a los Edos Financieros'!D2</f>
        <v>Trimestral</v>
      </c>
    </row>
    <row r="3" spans="1:8" ht="11.25" customHeight="1" x14ac:dyDescent="0.35">
      <c r="A3" s="120" t="str">
        <f>'Notas a los Edos Financieros'!A3:B3</f>
        <v>Del 01 de enero al 31 de diciembre de 2024</v>
      </c>
      <c r="B3" s="114"/>
      <c r="C3" s="114"/>
      <c r="D3" s="114"/>
      <c r="E3" s="114"/>
      <c r="F3" s="114"/>
      <c r="G3" s="46" t="s">
        <v>4</v>
      </c>
      <c r="H3" s="24">
        <f>'Notas a los Edos Financieros'!D3</f>
        <v>4</v>
      </c>
    </row>
    <row r="4" spans="1:8" ht="11.25" customHeight="1" x14ac:dyDescent="0.35">
      <c r="A4" s="119" t="s">
        <v>5</v>
      </c>
      <c r="B4" s="114"/>
      <c r="C4" s="114"/>
      <c r="D4" s="114"/>
      <c r="E4" s="114"/>
      <c r="F4" s="114"/>
      <c r="G4" s="46"/>
      <c r="H4" s="24"/>
    </row>
    <row r="5" spans="1:8" ht="9.75" customHeight="1" x14ac:dyDescent="0.35">
      <c r="A5" s="26" t="s">
        <v>68</v>
      </c>
      <c r="B5" s="27"/>
      <c r="C5" s="27"/>
      <c r="D5" s="27"/>
      <c r="E5" s="27"/>
      <c r="F5" s="27"/>
      <c r="G5" s="27"/>
      <c r="H5" s="27"/>
    </row>
    <row r="6" spans="1:8" ht="9.75" customHeight="1" x14ac:dyDescent="0.35">
      <c r="A6" s="29"/>
      <c r="B6" s="29"/>
      <c r="C6" s="29"/>
      <c r="D6" s="29"/>
      <c r="E6" s="29"/>
      <c r="F6" s="29"/>
      <c r="G6" s="29"/>
      <c r="H6" s="29"/>
    </row>
    <row r="7" spans="1:8" ht="9.75" customHeight="1" x14ac:dyDescent="0.35">
      <c r="A7" s="27" t="s">
        <v>278</v>
      </c>
      <c r="B7" s="27"/>
      <c r="C7" s="27"/>
      <c r="D7" s="27"/>
      <c r="E7" s="27"/>
      <c r="F7" s="27"/>
      <c r="G7" s="27"/>
      <c r="H7" s="27"/>
    </row>
    <row r="8" spans="1:8" ht="9.75" customHeight="1" x14ac:dyDescent="0.35">
      <c r="A8" s="31" t="s">
        <v>70</v>
      </c>
      <c r="B8" s="31" t="s">
        <v>71</v>
      </c>
      <c r="C8" s="31" t="s">
        <v>72</v>
      </c>
      <c r="D8" s="31" t="s">
        <v>279</v>
      </c>
      <c r="E8" s="31"/>
      <c r="F8" s="31"/>
      <c r="G8" s="31"/>
      <c r="H8" s="31"/>
    </row>
    <row r="9" spans="1:8" ht="12.75" customHeight="1" x14ac:dyDescent="0.35">
      <c r="A9" s="47">
        <v>1114</v>
      </c>
      <c r="B9" s="29" t="s">
        <v>280</v>
      </c>
      <c r="C9" s="48">
        <v>15978616.529999999</v>
      </c>
      <c r="D9" s="29" t="s">
        <v>281</v>
      </c>
      <c r="E9" s="29"/>
      <c r="F9" s="29"/>
      <c r="G9" s="29"/>
      <c r="H9" s="29"/>
    </row>
    <row r="10" spans="1:8" ht="9.75" customHeight="1" x14ac:dyDescent="0.35">
      <c r="A10" s="47">
        <v>1115</v>
      </c>
      <c r="B10" s="29" t="s">
        <v>282</v>
      </c>
      <c r="C10" s="48">
        <v>0</v>
      </c>
      <c r="D10" s="29"/>
      <c r="E10" s="29"/>
      <c r="F10" s="29"/>
      <c r="G10" s="29"/>
      <c r="H10" s="29"/>
    </row>
    <row r="11" spans="1:8" ht="9.75" customHeight="1" x14ac:dyDescent="0.35">
      <c r="A11" s="47">
        <v>1121</v>
      </c>
      <c r="B11" s="29" t="s">
        <v>283</v>
      </c>
      <c r="C11" s="48">
        <v>0</v>
      </c>
      <c r="D11" s="29"/>
      <c r="E11" s="29"/>
      <c r="F11" s="29"/>
      <c r="G11" s="29"/>
      <c r="H11" s="29"/>
    </row>
    <row r="12" spans="1:8" ht="9.75" customHeight="1" x14ac:dyDescent="0.35">
      <c r="A12" s="29"/>
      <c r="B12" s="29"/>
      <c r="C12" s="29"/>
      <c r="D12" s="29"/>
      <c r="E12" s="29"/>
      <c r="F12" s="29"/>
      <c r="G12" s="29"/>
      <c r="H12" s="29"/>
    </row>
    <row r="13" spans="1:8" ht="9.75" customHeight="1" x14ac:dyDescent="0.35">
      <c r="A13" s="27" t="s">
        <v>284</v>
      </c>
      <c r="B13" s="27"/>
      <c r="C13" s="27"/>
      <c r="D13" s="27"/>
      <c r="E13" s="27"/>
      <c r="F13" s="27"/>
      <c r="G13" s="27"/>
      <c r="H13" s="27"/>
    </row>
    <row r="14" spans="1:8" ht="9.75" customHeight="1" x14ac:dyDescent="0.35">
      <c r="A14" s="31" t="s">
        <v>70</v>
      </c>
      <c r="B14" s="31" t="s">
        <v>71</v>
      </c>
      <c r="C14" s="31" t="s">
        <v>72</v>
      </c>
      <c r="D14" s="31">
        <v>2023</v>
      </c>
      <c r="E14" s="31">
        <f>D14-1</f>
        <v>2022</v>
      </c>
      <c r="F14" s="31">
        <f>E14-1</f>
        <v>2021</v>
      </c>
      <c r="G14" s="31">
        <f>F14-1</f>
        <v>2020</v>
      </c>
      <c r="H14" s="31" t="s">
        <v>285</v>
      </c>
    </row>
    <row r="15" spans="1:8" ht="9.75" customHeight="1" x14ac:dyDescent="0.35">
      <c r="A15" s="47">
        <v>1122</v>
      </c>
      <c r="B15" s="29" t="s">
        <v>286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29"/>
    </row>
    <row r="16" spans="1:8" ht="9.75" customHeight="1" x14ac:dyDescent="0.35">
      <c r="A16" s="47">
        <v>1124</v>
      </c>
      <c r="B16" s="29" t="s">
        <v>287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29"/>
    </row>
    <row r="18" spans="1:8" ht="9.75" customHeight="1" x14ac:dyDescent="0.35">
      <c r="A18" s="27" t="s">
        <v>288</v>
      </c>
      <c r="B18" s="27"/>
      <c r="C18" s="27"/>
      <c r="D18" s="27"/>
      <c r="E18" s="27"/>
      <c r="F18" s="27"/>
      <c r="G18" s="27"/>
      <c r="H18" s="27"/>
    </row>
    <row r="19" spans="1:8" ht="9.75" customHeight="1" x14ac:dyDescent="0.35">
      <c r="A19" s="31" t="s">
        <v>70</v>
      </c>
      <c r="B19" s="31" t="s">
        <v>71</v>
      </c>
      <c r="C19" s="31" t="s">
        <v>72</v>
      </c>
      <c r="D19" s="31" t="s">
        <v>289</v>
      </c>
      <c r="E19" s="31" t="s">
        <v>290</v>
      </c>
      <c r="F19" s="31" t="s">
        <v>291</v>
      </c>
      <c r="G19" s="31" t="s">
        <v>292</v>
      </c>
      <c r="H19" s="31" t="s">
        <v>293</v>
      </c>
    </row>
    <row r="20" spans="1:8" ht="9.75" customHeight="1" x14ac:dyDescent="0.35">
      <c r="A20" s="47">
        <v>1123</v>
      </c>
      <c r="B20" s="29" t="s">
        <v>294</v>
      </c>
      <c r="C20" s="48">
        <v>2649.03</v>
      </c>
      <c r="D20" s="48">
        <v>2649.03</v>
      </c>
      <c r="E20" s="48">
        <v>0</v>
      </c>
      <c r="F20" s="48">
        <v>0</v>
      </c>
      <c r="G20" s="48">
        <v>0</v>
      </c>
      <c r="H20" s="29"/>
    </row>
    <row r="21" spans="1:8" ht="9.75" customHeight="1" x14ac:dyDescent="0.35">
      <c r="A21" s="47">
        <v>1125</v>
      </c>
      <c r="B21" s="29" t="s">
        <v>295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29"/>
    </row>
    <row r="22" spans="1:8" ht="9.75" customHeight="1" x14ac:dyDescent="0.35">
      <c r="A22" s="44">
        <v>1126</v>
      </c>
      <c r="B22" s="11" t="s">
        <v>296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29"/>
    </row>
    <row r="23" spans="1:8" ht="9.75" customHeight="1" x14ac:dyDescent="0.35">
      <c r="A23" s="44">
        <v>1129</v>
      </c>
      <c r="B23" s="11" t="s">
        <v>297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29"/>
    </row>
    <row r="24" spans="1:8" ht="9.75" customHeight="1" x14ac:dyDescent="0.35">
      <c r="A24" s="47">
        <v>1131</v>
      </c>
      <c r="B24" s="29" t="s">
        <v>298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29"/>
    </row>
    <row r="25" spans="1:8" ht="9.75" customHeight="1" x14ac:dyDescent="0.35">
      <c r="A25" s="47">
        <v>1132</v>
      </c>
      <c r="B25" s="29" t="s">
        <v>299</v>
      </c>
      <c r="C25" s="48">
        <v>0</v>
      </c>
      <c r="D25" s="48">
        <v>0</v>
      </c>
      <c r="E25" s="48">
        <v>0</v>
      </c>
      <c r="F25" s="48">
        <f>C25</f>
        <v>0</v>
      </c>
      <c r="G25" s="48">
        <v>0</v>
      </c>
      <c r="H25" s="29"/>
    </row>
    <row r="26" spans="1:8" ht="9.75" customHeight="1" x14ac:dyDescent="0.35">
      <c r="A26" s="47">
        <v>1133</v>
      </c>
      <c r="B26" s="29" t="s">
        <v>300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29"/>
    </row>
    <row r="27" spans="1:8" ht="9.75" customHeight="1" x14ac:dyDescent="0.35">
      <c r="A27" s="47">
        <v>1134</v>
      </c>
      <c r="B27" s="29" t="s">
        <v>301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29"/>
    </row>
    <row r="28" spans="1:8" ht="9.75" customHeight="1" x14ac:dyDescent="0.35">
      <c r="A28" s="47">
        <v>1139</v>
      </c>
      <c r="B28" s="29" t="s">
        <v>302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29"/>
    </row>
    <row r="29" spans="1:8" ht="9.75" customHeight="1" x14ac:dyDescent="0.35">
      <c r="A29" s="29"/>
      <c r="B29" s="29"/>
      <c r="C29" s="29"/>
      <c r="D29" s="29"/>
      <c r="E29" s="29"/>
      <c r="F29" s="29"/>
      <c r="G29" s="29"/>
      <c r="H29" s="29"/>
    </row>
    <row r="30" spans="1:8" ht="9.75" customHeight="1" x14ac:dyDescent="0.35">
      <c r="A30" s="27" t="s">
        <v>303</v>
      </c>
      <c r="B30" s="27"/>
      <c r="C30" s="27"/>
      <c r="D30" s="27"/>
      <c r="E30" s="27"/>
      <c r="F30" s="27"/>
      <c r="G30" s="27"/>
      <c r="H30" s="27"/>
    </row>
    <row r="31" spans="1:8" ht="9.75" customHeight="1" x14ac:dyDescent="0.35">
      <c r="A31" s="31" t="s">
        <v>70</v>
      </c>
      <c r="B31" s="31" t="s">
        <v>71</v>
      </c>
      <c r="C31" s="31" t="s">
        <v>72</v>
      </c>
      <c r="D31" s="31" t="s">
        <v>304</v>
      </c>
      <c r="E31" s="31" t="s">
        <v>305</v>
      </c>
      <c r="F31" s="31" t="s">
        <v>306</v>
      </c>
      <c r="G31" s="31"/>
      <c r="H31" s="31"/>
    </row>
    <row r="32" spans="1:8" ht="9.75" customHeight="1" x14ac:dyDescent="0.35">
      <c r="A32" s="47">
        <v>1140</v>
      </c>
      <c r="B32" s="29" t="s">
        <v>307</v>
      </c>
      <c r="C32" s="48">
        <v>0</v>
      </c>
      <c r="D32" s="29"/>
      <c r="E32" s="29"/>
      <c r="F32" s="29"/>
      <c r="G32" s="29"/>
      <c r="H32" s="29"/>
    </row>
    <row r="33" spans="1:6" ht="9.75" customHeight="1" x14ac:dyDescent="0.35">
      <c r="A33" s="47">
        <v>1141</v>
      </c>
      <c r="B33" s="29" t="s">
        <v>308</v>
      </c>
      <c r="C33" s="48">
        <v>0</v>
      </c>
      <c r="D33" s="29"/>
      <c r="E33" s="29"/>
      <c r="F33" s="29"/>
    </row>
    <row r="34" spans="1:6" ht="9.75" customHeight="1" x14ac:dyDescent="0.35">
      <c r="A34" s="47">
        <v>1142</v>
      </c>
      <c r="B34" s="29" t="s">
        <v>309</v>
      </c>
      <c r="C34" s="48">
        <v>0</v>
      </c>
      <c r="D34" s="29"/>
      <c r="E34" s="29"/>
      <c r="F34" s="29"/>
    </row>
    <row r="35" spans="1:6" ht="9.75" customHeight="1" x14ac:dyDescent="0.35">
      <c r="A35" s="47">
        <v>1143</v>
      </c>
      <c r="B35" s="29" t="s">
        <v>310</v>
      </c>
      <c r="C35" s="48">
        <v>0</v>
      </c>
      <c r="D35" s="29"/>
      <c r="E35" s="29"/>
      <c r="F35" s="29"/>
    </row>
    <row r="36" spans="1:6" ht="9.75" customHeight="1" x14ac:dyDescent="0.35">
      <c r="A36" s="47">
        <v>1144</v>
      </c>
      <c r="B36" s="29" t="s">
        <v>311</v>
      </c>
      <c r="C36" s="48">
        <v>0</v>
      </c>
      <c r="D36" s="29"/>
      <c r="E36" s="29"/>
      <c r="F36" s="29"/>
    </row>
    <row r="37" spans="1:6" ht="9.75" customHeight="1" x14ac:dyDescent="0.35">
      <c r="A37" s="47">
        <v>1145</v>
      </c>
      <c r="B37" s="29" t="s">
        <v>312</v>
      </c>
      <c r="C37" s="48">
        <v>0</v>
      </c>
      <c r="D37" s="29"/>
      <c r="E37" s="29"/>
      <c r="F37" s="29"/>
    </row>
    <row r="38" spans="1:6" ht="9.75" customHeight="1" x14ac:dyDescent="0.35">
      <c r="A38" s="29"/>
      <c r="B38" s="29"/>
      <c r="C38" s="29"/>
      <c r="D38" s="29"/>
      <c r="E38" s="29"/>
      <c r="F38" s="29"/>
    </row>
    <row r="39" spans="1:6" ht="9.75" customHeight="1" x14ac:dyDescent="0.35">
      <c r="A39" s="27" t="s">
        <v>313</v>
      </c>
      <c r="B39" s="27"/>
      <c r="C39" s="27"/>
      <c r="D39" s="27"/>
      <c r="E39" s="27"/>
      <c r="F39" s="27"/>
    </row>
    <row r="40" spans="1:6" ht="9.75" customHeight="1" x14ac:dyDescent="0.35">
      <c r="A40" s="31" t="s">
        <v>70</v>
      </c>
      <c r="B40" s="31" t="s">
        <v>71</v>
      </c>
      <c r="C40" s="31" t="s">
        <v>72</v>
      </c>
      <c r="D40" s="31" t="s">
        <v>305</v>
      </c>
      <c r="E40" s="31" t="s">
        <v>314</v>
      </c>
      <c r="F40" s="31" t="s">
        <v>306</v>
      </c>
    </row>
    <row r="41" spans="1:6" ht="9.75" customHeight="1" x14ac:dyDescent="0.35">
      <c r="A41" s="47">
        <v>1150</v>
      </c>
      <c r="B41" s="29" t="s">
        <v>315</v>
      </c>
      <c r="C41" s="48">
        <f>C42</f>
        <v>0</v>
      </c>
      <c r="D41" s="29"/>
      <c r="E41" s="29"/>
      <c r="F41" s="29"/>
    </row>
    <row r="42" spans="1:6" ht="9.75" customHeight="1" x14ac:dyDescent="0.35">
      <c r="A42" s="47">
        <v>1151</v>
      </c>
      <c r="B42" s="29" t="s">
        <v>316</v>
      </c>
      <c r="C42" s="48">
        <v>0</v>
      </c>
      <c r="D42" s="29"/>
      <c r="E42" s="29"/>
      <c r="F42" s="29"/>
    </row>
    <row r="43" spans="1:6" ht="9.75" customHeight="1" x14ac:dyDescent="0.35">
      <c r="A43" s="29"/>
      <c r="B43" s="29"/>
      <c r="C43" s="29"/>
      <c r="D43" s="29"/>
      <c r="E43" s="29"/>
      <c r="F43" s="29"/>
    </row>
    <row r="44" spans="1:6" ht="9.75" customHeight="1" x14ac:dyDescent="0.35">
      <c r="A44" s="27" t="s">
        <v>317</v>
      </c>
      <c r="B44" s="27"/>
      <c r="C44" s="27"/>
      <c r="D44" s="27"/>
      <c r="E44" s="27"/>
      <c r="F44" s="27"/>
    </row>
    <row r="45" spans="1:6" ht="9.75" customHeight="1" x14ac:dyDescent="0.35">
      <c r="A45" s="31" t="s">
        <v>70</v>
      </c>
      <c r="B45" s="31" t="s">
        <v>71</v>
      </c>
      <c r="C45" s="31" t="s">
        <v>72</v>
      </c>
      <c r="D45" s="31" t="s">
        <v>279</v>
      </c>
      <c r="E45" s="31" t="s">
        <v>293</v>
      </c>
      <c r="F45" s="31"/>
    </row>
    <row r="46" spans="1:6" ht="9.75" customHeight="1" x14ac:dyDescent="0.35">
      <c r="A46" s="47">
        <v>1213</v>
      </c>
      <c r="B46" s="29" t="s">
        <v>318</v>
      </c>
      <c r="C46" s="48">
        <v>0</v>
      </c>
      <c r="D46" s="29"/>
      <c r="E46" s="29"/>
      <c r="F46" s="29"/>
    </row>
    <row r="47" spans="1:6" ht="9.75" customHeight="1" x14ac:dyDescent="0.35">
      <c r="A47" s="29"/>
      <c r="B47" s="29"/>
      <c r="C47" s="29"/>
      <c r="D47" s="29"/>
      <c r="E47" s="29"/>
      <c r="F47" s="29"/>
    </row>
    <row r="48" spans="1:6" ht="9.75" customHeight="1" x14ac:dyDescent="0.35">
      <c r="A48" s="27" t="s">
        <v>319</v>
      </c>
      <c r="B48" s="27"/>
      <c r="C48" s="27"/>
      <c r="D48" s="27"/>
      <c r="E48" s="27"/>
      <c r="F48" s="27"/>
    </row>
    <row r="49" spans="1:8" ht="9.75" customHeight="1" x14ac:dyDescent="0.35">
      <c r="A49" s="31" t="s">
        <v>70</v>
      </c>
      <c r="B49" s="31" t="s">
        <v>71</v>
      </c>
      <c r="C49" s="31" t="s">
        <v>72</v>
      </c>
      <c r="D49" s="31"/>
      <c r="E49" s="31"/>
      <c r="F49" s="31"/>
      <c r="G49" s="31"/>
      <c r="H49" s="31"/>
    </row>
    <row r="50" spans="1:8" ht="9.75" customHeight="1" x14ac:dyDescent="0.35">
      <c r="A50" s="47">
        <v>1211</v>
      </c>
      <c r="B50" s="29" t="s">
        <v>320</v>
      </c>
      <c r="C50" s="48">
        <v>0</v>
      </c>
      <c r="D50" s="29"/>
      <c r="E50" s="29"/>
      <c r="F50" s="29"/>
      <c r="G50" s="29"/>
      <c r="H50" s="29"/>
    </row>
    <row r="51" spans="1:8" ht="9.75" customHeight="1" x14ac:dyDescent="0.35">
      <c r="A51" s="47">
        <v>1212</v>
      </c>
      <c r="B51" s="29" t="s">
        <v>321</v>
      </c>
      <c r="C51" s="48">
        <v>0</v>
      </c>
      <c r="D51" s="29"/>
      <c r="E51" s="29"/>
      <c r="F51" s="29"/>
      <c r="G51" s="29"/>
      <c r="H51" s="29"/>
    </row>
    <row r="52" spans="1:8" ht="9.75" customHeight="1" x14ac:dyDescent="0.35">
      <c r="A52" s="47">
        <v>1214</v>
      </c>
      <c r="B52" s="29" t="s">
        <v>322</v>
      </c>
      <c r="C52" s="48">
        <v>0</v>
      </c>
      <c r="D52" s="29"/>
      <c r="E52" s="29"/>
      <c r="F52" s="29"/>
      <c r="G52" s="29"/>
      <c r="H52" s="29"/>
    </row>
    <row r="53" spans="1:8" ht="9.75" customHeight="1" x14ac:dyDescent="0.35">
      <c r="A53" s="29"/>
      <c r="B53" s="29"/>
      <c r="C53" s="29"/>
      <c r="D53" s="29"/>
      <c r="E53" s="29"/>
      <c r="F53" s="29"/>
      <c r="G53" s="29"/>
      <c r="H53" s="29"/>
    </row>
    <row r="54" spans="1:8" ht="9.75" customHeight="1" x14ac:dyDescent="0.35">
      <c r="A54" s="27" t="s">
        <v>323</v>
      </c>
      <c r="B54" s="27"/>
      <c r="C54" s="27"/>
      <c r="D54" s="27"/>
      <c r="E54" s="27"/>
      <c r="F54" s="27"/>
      <c r="G54" s="27"/>
      <c r="H54" s="27"/>
    </row>
    <row r="55" spans="1:8" ht="9.75" customHeight="1" x14ac:dyDescent="0.35">
      <c r="A55" s="31" t="s">
        <v>70</v>
      </c>
      <c r="B55" s="31" t="s">
        <v>71</v>
      </c>
      <c r="C55" s="31" t="s">
        <v>72</v>
      </c>
      <c r="D55" s="31" t="s">
        <v>324</v>
      </c>
      <c r="E55" s="31" t="s">
        <v>325</v>
      </c>
      <c r="F55" s="31" t="s">
        <v>326</v>
      </c>
      <c r="G55" s="31" t="s">
        <v>327</v>
      </c>
      <c r="H55" s="31" t="s">
        <v>328</v>
      </c>
    </row>
    <row r="56" spans="1:8" ht="9.75" customHeight="1" x14ac:dyDescent="0.35">
      <c r="A56" s="47">
        <v>1230</v>
      </c>
      <c r="B56" s="29" t="s">
        <v>329</v>
      </c>
      <c r="C56" s="49">
        <f>SUM(C57:C63)</f>
        <v>3584612.8499999996</v>
      </c>
      <c r="D56" s="48">
        <v>0</v>
      </c>
      <c r="E56" s="48">
        <v>0</v>
      </c>
      <c r="F56" s="29"/>
      <c r="G56" s="29"/>
      <c r="H56" s="29"/>
    </row>
    <row r="57" spans="1:8" ht="9.75" customHeight="1" x14ac:dyDescent="0.35">
      <c r="A57" s="47">
        <v>1231</v>
      </c>
      <c r="B57" s="29" t="s">
        <v>330</v>
      </c>
      <c r="C57" s="48">
        <v>0</v>
      </c>
      <c r="D57" s="50"/>
      <c r="E57" s="50"/>
      <c r="F57" s="29"/>
      <c r="G57" s="29"/>
      <c r="H57" s="29"/>
    </row>
    <row r="58" spans="1:8" ht="9.75" customHeight="1" x14ac:dyDescent="0.35">
      <c r="A58" s="47">
        <v>1232</v>
      </c>
      <c r="B58" s="29" t="s">
        <v>331</v>
      </c>
      <c r="C58" s="48">
        <v>0</v>
      </c>
      <c r="D58" s="48">
        <v>0</v>
      </c>
      <c r="E58" s="48">
        <v>0</v>
      </c>
      <c r="F58" s="29"/>
      <c r="G58" s="29"/>
      <c r="H58" s="29"/>
    </row>
    <row r="59" spans="1:8" ht="9.75" customHeight="1" x14ac:dyDescent="0.35">
      <c r="A59" s="47">
        <v>1233</v>
      </c>
      <c r="B59" s="29" t="s">
        <v>332</v>
      </c>
      <c r="C59" s="48">
        <v>0</v>
      </c>
      <c r="D59" s="48">
        <v>0</v>
      </c>
      <c r="E59" s="48">
        <v>0</v>
      </c>
      <c r="F59" s="29"/>
      <c r="G59" s="29"/>
      <c r="H59" s="29" t="s">
        <v>603</v>
      </c>
    </row>
    <row r="60" spans="1:8" ht="9.75" customHeight="1" x14ac:dyDescent="0.35">
      <c r="A60" s="47">
        <v>1234</v>
      </c>
      <c r="B60" s="29" t="s">
        <v>333</v>
      </c>
      <c r="C60" s="48">
        <v>0</v>
      </c>
      <c r="D60" s="48">
        <v>0</v>
      </c>
      <c r="E60" s="48">
        <v>0</v>
      </c>
      <c r="F60" s="29"/>
      <c r="G60" s="29"/>
      <c r="H60" s="29"/>
    </row>
    <row r="61" spans="1:8" ht="9.75" customHeight="1" x14ac:dyDescent="0.35">
      <c r="A61" s="47">
        <v>1235</v>
      </c>
      <c r="B61" s="29" t="s">
        <v>334</v>
      </c>
      <c r="C61" s="48">
        <v>2397475.2799999998</v>
      </c>
      <c r="D61" s="48">
        <v>0</v>
      </c>
      <c r="E61" s="48">
        <v>0</v>
      </c>
      <c r="F61" s="29" t="s">
        <v>335</v>
      </c>
      <c r="G61" s="29"/>
      <c r="H61" s="29"/>
    </row>
    <row r="62" spans="1:8" ht="9.75" customHeight="1" x14ac:dyDescent="0.35">
      <c r="A62" s="47">
        <v>1236</v>
      </c>
      <c r="B62" s="29" t="s">
        <v>336</v>
      </c>
      <c r="C62" s="48">
        <v>1187137.57</v>
      </c>
      <c r="D62" s="48">
        <v>0</v>
      </c>
      <c r="E62" s="48">
        <v>0</v>
      </c>
      <c r="F62" s="29" t="s">
        <v>335</v>
      </c>
      <c r="G62" s="29"/>
      <c r="H62" s="29"/>
    </row>
    <row r="63" spans="1:8" ht="9.75" customHeight="1" x14ac:dyDescent="0.35">
      <c r="A63" s="47">
        <v>1239</v>
      </c>
      <c r="B63" s="29" t="s">
        <v>337</v>
      </c>
      <c r="C63" s="48">
        <v>0</v>
      </c>
      <c r="D63" s="48">
        <v>0</v>
      </c>
      <c r="E63" s="48">
        <v>0</v>
      </c>
      <c r="F63" s="29"/>
      <c r="G63" s="29"/>
      <c r="H63" s="29"/>
    </row>
    <row r="64" spans="1:8" ht="9.75" customHeight="1" x14ac:dyDescent="0.35">
      <c r="A64" s="47">
        <v>1240</v>
      </c>
      <c r="B64" s="29" t="s">
        <v>338</v>
      </c>
      <c r="C64" s="49">
        <f>SUM(C65:C72)</f>
        <v>20306649.719999999</v>
      </c>
      <c r="D64" s="48">
        <v>0</v>
      </c>
      <c r="E64" s="48">
        <v>16109723.58</v>
      </c>
      <c r="F64" s="29"/>
      <c r="G64" s="29"/>
      <c r="H64" s="29"/>
    </row>
    <row r="65" spans="1:8" ht="9.75" customHeight="1" x14ac:dyDescent="0.35">
      <c r="A65" s="47">
        <v>1241</v>
      </c>
      <c r="B65" s="29" t="s">
        <v>339</v>
      </c>
      <c r="C65" s="48">
        <v>2066947.43</v>
      </c>
      <c r="D65" s="48">
        <v>24830.54</v>
      </c>
      <c r="E65" s="48">
        <v>1008346.23</v>
      </c>
      <c r="F65" s="29" t="s">
        <v>340</v>
      </c>
      <c r="G65" s="29"/>
      <c r="H65" s="29" t="s">
        <v>603</v>
      </c>
    </row>
    <row r="66" spans="1:8" ht="9.75" customHeight="1" x14ac:dyDescent="0.35">
      <c r="A66" s="47">
        <v>1242</v>
      </c>
      <c r="B66" s="29" t="s">
        <v>341</v>
      </c>
      <c r="C66" s="48">
        <v>1821418</v>
      </c>
      <c r="D66" s="48">
        <v>1682.64</v>
      </c>
      <c r="E66" s="48">
        <v>1770881.64</v>
      </c>
      <c r="F66" s="29" t="s">
        <v>340</v>
      </c>
      <c r="G66" s="51">
        <v>0.1</v>
      </c>
      <c r="H66" s="29" t="s">
        <v>603</v>
      </c>
    </row>
    <row r="67" spans="1:8" ht="9.75" customHeight="1" x14ac:dyDescent="0.35">
      <c r="A67" s="47">
        <v>1243</v>
      </c>
      <c r="B67" s="29" t="s">
        <v>342</v>
      </c>
      <c r="C67" s="48">
        <v>46284</v>
      </c>
      <c r="D67" s="48">
        <v>2314.1999999999998</v>
      </c>
      <c r="E67" s="48">
        <v>2314.1999999999998</v>
      </c>
      <c r="F67" s="29"/>
      <c r="G67" s="29"/>
      <c r="H67" s="29" t="s">
        <v>603</v>
      </c>
    </row>
    <row r="68" spans="1:8" ht="9.75" customHeight="1" x14ac:dyDescent="0.35">
      <c r="A68" s="47">
        <v>1244</v>
      </c>
      <c r="B68" s="29" t="s">
        <v>343</v>
      </c>
      <c r="C68" s="48">
        <v>6026880.3099999996</v>
      </c>
      <c r="D68" s="48">
        <v>14995</v>
      </c>
      <c r="E68" s="48">
        <v>4292149.1500000004</v>
      </c>
      <c r="F68" s="29" t="s">
        <v>340</v>
      </c>
      <c r="G68" s="29"/>
      <c r="H68" s="29" t="s">
        <v>603</v>
      </c>
    </row>
    <row r="69" spans="1:8" ht="9.75" customHeight="1" x14ac:dyDescent="0.35">
      <c r="A69" s="47">
        <v>1245</v>
      </c>
      <c r="B69" s="29" t="s">
        <v>344</v>
      </c>
      <c r="C69" s="48">
        <v>0</v>
      </c>
      <c r="D69" s="48">
        <v>0</v>
      </c>
      <c r="E69" s="48">
        <v>0</v>
      </c>
      <c r="F69" s="29"/>
      <c r="G69" s="29"/>
      <c r="H69" s="29"/>
    </row>
    <row r="70" spans="1:8" ht="9.75" customHeight="1" x14ac:dyDescent="0.35">
      <c r="A70" s="47">
        <v>1246</v>
      </c>
      <c r="B70" s="29" t="s">
        <v>345</v>
      </c>
      <c r="C70" s="48">
        <v>10345119.98</v>
      </c>
      <c r="D70" s="48">
        <v>334056.37</v>
      </c>
      <c r="E70" s="48">
        <v>9036032.3599999994</v>
      </c>
      <c r="F70" s="29" t="s">
        <v>340</v>
      </c>
      <c r="G70" s="29"/>
      <c r="H70" s="29" t="s">
        <v>603</v>
      </c>
    </row>
    <row r="71" spans="1:8" ht="9.75" customHeight="1" x14ac:dyDescent="0.35">
      <c r="A71" s="47">
        <v>1247</v>
      </c>
      <c r="B71" s="29" t="s">
        <v>346</v>
      </c>
      <c r="C71" s="48">
        <v>0</v>
      </c>
      <c r="D71" s="48">
        <v>0</v>
      </c>
      <c r="E71" s="48">
        <v>0</v>
      </c>
      <c r="F71" s="29"/>
      <c r="G71" s="29"/>
      <c r="H71" s="29"/>
    </row>
    <row r="72" spans="1:8" ht="9.75" customHeight="1" x14ac:dyDescent="0.35">
      <c r="A72" s="47">
        <v>1248</v>
      </c>
      <c r="B72" s="29" t="s">
        <v>347</v>
      </c>
      <c r="C72" s="48">
        <v>0</v>
      </c>
      <c r="D72" s="48">
        <v>0</v>
      </c>
      <c r="E72" s="48">
        <v>0</v>
      </c>
      <c r="F72" s="29"/>
      <c r="G72" s="29"/>
      <c r="H72" s="29"/>
    </row>
    <row r="73" spans="1:8" ht="9.75" customHeight="1" x14ac:dyDescent="0.35">
      <c r="A73" s="29"/>
      <c r="B73" s="29"/>
      <c r="C73" s="29"/>
      <c r="D73" s="29"/>
      <c r="E73" s="29"/>
      <c r="F73" s="29"/>
      <c r="G73" s="29"/>
      <c r="H73" s="29"/>
    </row>
    <row r="74" spans="1:8" ht="9.75" customHeight="1" x14ac:dyDescent="0.35">
      <c r="A74" s="27" t="s">
        <v>348</v>
      </c>
      <c r="B74" s="27"/>
      <c r="C74" s="27"/>
      <c r="D74" s="27"/>
      <c r="E74" s="27"/>
      <c r="F74" s="27"/>
      <c r="G74" s="27"/>
      <c r="H74" s="29"/>
    </row>
    <row r="75" spans="1:8" ht="9.75" customHeight="1" x14ac:dyDescent="0.35">
      <c r="A75" s="31" t="s">
        <v>70</v>
      </c>
      <c r="B75" s="31" t="s">
        <v>71</v>
      </c>
      <c r="C75" s="31" t="s">
        <v>72</v>
      </c>
      <c r="D75" s="31" t="s">
        <v>349</v>
      </c>
      <c r="E75" s="31" t="s">
        <v>350</v>
      </c>
      <c r="F75" s="31" t="s">
        <v>351</v>
      </c>
      <c r="G75" s="31" t="s">
        <v>352</v>
      </c>
      <c r="H75" s="29"/>
    </row>
    <row r="76" spans="1:8" ht="9.75" customHeight="1" x14ac:dyDescent="0.35">
      <c r="A76" s="47">
        <v>1250</v>
      </c>
      <c r="B76" s="29" t="s">
        <v>353</v>
      </c>
      <c r="C76" s="48">
        <f>SUM(C77:C81)</f>
        <v>1198127.27</v>
      </c>
      <c r="D76" s="48">
        <f>SUM(D77:D81)</f>
        <v>0</v>
      </c>
      <c r="E76" s="48">
        <f>SUM(E77:E81)</f>
        <v>0</v>
      </c>
      <c r="F76" s="29"/>
      <c r="G76" s="29"/>
      <c r="H76" s="29"/>
    </row>
    <row r="77" spans="1:8" ht="9.75" customHeight="1" x14ac:dyDescent="0.35">
      <c r="A77" s="47">
        <v>1251</v>
      </c>
      <c r="B77" s="29" t="s">
        <v>354</v>
      </c>
      <c r="C77" s="48">
        <v>1198127.27</v>
      </c>
      <c r="D77" s="48">
        <v>0</v>
      </c>
      <c r="E77" s="48">
        <v>0</v>
      </c>
      <c r="F77" s="29"/>
      <c r="G77" s="29"/>
      <c r="H77" s="29"/>
    </row>
    <row r="78" spans="1:8" ht="9.75" customHeight="1" x14ac:dyDescent="0.35">
      <c r="A78" s="47">
        <v>1252</v>
      </c>
      <c r="B78" s="29" t="s">
        <v>355</v>
      </c>
      <c r="C78" s="48">
        <v>0</v>
      </c>
      <c r="D78" s="48">
        <v>0</v>
      </c>
      <c r="E78" s="48">
        <v>0</v>
      </c>
      <c r="F78" s="29"/>
      <c r="G78" s="29"/>
      <c r="H78" s="29"/>
    </row>
    <row r="79" spans="1:8" ht="9.75" customHeight="1" x14ac:dyDescent="0.35">
      <c r="A79" s="47">
        <v>1253</v>
      </c>
      <c r="B79" s="29" t="s">
        <v>356</v>
      </c>
      <c r="C79" s="48">
        <v>0</v>
      </c>
      <c r="D79" s="48">
        <v>0</v>
      </c>
      <c r="E79" s="48">
        <v>0</v>
      </c>
      <c r="F79" s="29"/>
      <c r="G79" s="29"/>
      <c r="H79" s="29"/>
    </row>
    <row r="80" spans="1:8" ht="9.75" customHeight="1" x14ac:dyDescent="0.35">
      <c r="A80" s="47">
        <v>1254</v>
      </c>
      <c r="B80" s="29" t="s">
        <v>357</v>
      </c>
      <c r="C80" s="48">
        <v>0</v>
      </c>
      <c r="D80" s="48">
        <v>0</v>
      </c>
      <c r="E80" s="48">
        <v>0</v>
      </c>
      <c r="F80" s="29"/>
      <c r="G80" s="29"/>
      <c r="H80" s="29"/>
    </row>
    <row r="81" spans="1:7" ht="9.75" customHeight="1" x14ac:dyDescent="0.35">
      <c r="A81" s="47">
        <v>1259</v>
      </c>
      <c r="B81" s="29" t="s">
        <v>358</v>
      </c>
      <c r="C81" s="48">
        <v>0</v>
      </c>
      <c r="D81" s="48">
        <v>0</v>
      </c>
      <c r="E81" s="48">
        <v>0</v>
      </c>
      <c r="F81" s="29"/>
      <c r="G81" s="29"/>
    </row>
    <row r="82" spans="1:7" ht="9.75" customHeight="1" x14ac:dyDescent="0.35">
      <c r="A82" s="47">
        <v>1270</v>
      </c>
      <c r="B82" s="29" t="s">
        <v>359</v>
      </c>
      <c r="C82" s="48">
        <f>SUM(C83:C88)</f>
        <v>6065679.6699999999</v>
      </c>
      <c r="D82" s="50"/>
      <c r="E82" s="50"/>
      <c r="F82" s="29"/>
      <c r="G82" s="29"/>
    </row>
    <row r="83" spans="1:7" ht="9.75" customHeight="1" x14ac:dyDescent="0.35">
      <c r="A83" s="47">
        <v>1271</v>
      </c>
      <c r="B83" s="29" t="s">
        <v>360</v>
      </c>
      <c r="C83" s="48">
        <v>6014141.1699999999</v>
      </c>
      <c r="D83" s="50"/>
      <c r="E83" s="50"/>
      <c r="F83" s="29"/>
      <c r="G83" s="29"/>
    </row>
    <row r="84" spans="1:7" ht="9.75" customHeight="1" x14ac:dyDescent="0.35">
      <c r="A84" s="47">
        <v>1272</v>
      </c>
      <c r="B84" s="29" t="s">
        <v>361</v>
      </c>
      <c r="C84" s="48">
        <v>0</v>
      </c>
      <c r="D84" s="50"/>
      <c r="E84" s="50"/>
      <c r="F84" s="29"/>
      <c r="G84" s="29"/>
    </row>
    <row r="85" spans="1:7" ht="9.75" customHeight="1" x14ac:dyDescent="0.35">
      <c r="A85" s="47">
        <v>1273</v>
      </c>
      <c r="B85" s="29" t="s">
        <v>362</v>
      </c>
      <c r="C85" s="48">
        <v>0</v>
      </c>
      <c r="D85" s="50"/>
      <c r="E85" s="50"/>
      <c r="F85" s="29"/>
      <c r="G85" s="29"/>
    </row>
    <row r="86" spans="1:7" ht="9.75" customHeight="1" x14ac:dyDescent="0.35">
      <c r="A86" s="47">
        <v>1274</v>
      </c>
      <c r="B86" s="29" t="s">
        <v>363</v>
      </c>
      <c r="C86" s="48">
        <v>0</v>
      </c>
      <c r="D86" s="50"/>
      <c r="E86" s="50"/>
      <c r="F86" s="29"/>
      <c r="G86" s="29"/>
    </row>
    <row r="87" spans="1:7" ht="9.75" customHeight="1" x14ac:dyDescent="0.35">
      <c r="A87" s="47">
        <v>1275</v>
      </c>
      <c r="B87" s="29" t="s">
        <v>364</v>
      </c>
      <c r="C87" s="48">
        <v>0</v>
      </c>
      <c r="D87" s="50"/>
      <c r="E87" s="50"/>
      <c r="F87" s="29"/>
      <c r="G87" s="29"/>
    </row>
    <row r="88" spans="1:7" ht="9.75" customHeight="1" x14ac:dyDescent="0.35">
      <c r="A88" s="47">
        <v>1279</v>
      </c>
      <c r="B88" s="29" t="s">
        <v>365</v>
      </c>
      <c r="C88" s="48">
        <v>51538.5</v>
      </c>
      <c r="D88" s="50"/>
      <c r="E88" s="50"/>
      <c r="F88" s="29"/>
      <c r="G88" s="29"/>
    </row>
    <row r="89" spans="1:7" ht="9.75" customHeight="1" x14ac:dyDescent="0.35">
      <c r="A89" s="29"/>
      <c r="B89" s="29"/>
      <c r="C89" s="29"/>
      <c r="D89" s="29"/>
      <c r="E89" s="29"/>
      <c r="F89" s="29"/>
      <c r="G89" s="29"/>
    </row>
    <row r="90" spans="1:7" ht="9.75" customHeight="1" x14ac:dyDescent="0.35">
      <c r="A90" s="27" t="s">
        <v>366</v>
      </c>
      <c r="B90" s="27"/>
      <c r="C90" s="27"/>
      <c r="D90" s="27"/>
      <c r="E90" s="27"/>
      <c r="F90" s="27"/>
      <c r="G90" s="27"/>
    </row>
    <row r="91" spans="1:7" ht="9.75" customHeight="1" x14ac:dyDescent="0.35">
      <c r="A91" s="31" t="s">
        <v>70</v>
      </c>
      <c r="B91" s="31" t="s">
        <v>71</v>
      </c>
      <c r="C91" s="31" t="s">
        <v>72</v>
      </c>
      <c r="D91" s="31" t="s">
        <v>328</v>
      </c>
      <c r="E91" s="31"/>
      <c r="F91" s="31"/>
      <c r="G91" s="31"/>
    </row>
    <row r="92" spans="1:7" ht="9.75" customHeight="1" x14ac:dyDescent="0.35">
      <c r="A92" s="47">
        <v>1160</v>
      </c>
      <c r="B92" s="29" t="s">
        <v>367</v>
      </c>
      <c r="C92" s="48">
        <f>SUM(C93:C94)</f>
        <v>0</v>
      </c>
      <c r="D92" s="29"/>
      <c r="E92" s="29"/>
      <c r="F92" s="29"/>
      <c r="G92" s="29"/>
    </row>
    <row r="93" spans="1:7" ht="9.75" customHeight="1" x14ac:dyDescent="0.35">
      <c r="A93" s="47">
        <v>1161</v>
      </c>
      <c r="B93" s="29" t="s">
        <v>368</v>
      </c>
      <c r="C93" s="48">
        <v>0</v>
      </c>
      <c r="D93" s="29"/>
      <c r="E93" s="29"/>
      <c r="F93" s="29"/>
      <c r="G93" s="29"/>
    </row>
    <row r="94" spans="1:7" ht="9.75" customHeight="1" x14ac:dyDescent="0.35">
      <c r="A94" s="47">
        <v>1162</v>
      </c>
      <c r="B94" s="29" t="s">
        <v>369</v>
      </c>
      <c r="C94" s="48">
        <v>0</v>
      </c>
      <c r="D94" s="29"/>
      <c r="E94" s="29"/>
      <c r="F94" s="29"/>
      <c r="G94" s="29"/>
    </row>
    <row r="95" spans="1:7" ht="9.75" customHeight="1" x14ac:dyDescent="0.35">
      <c r="A95" s="29"/>
      <c r="B95" s="29"/>
      <c r="C95" s="29"/>
      <c r="D95" s="29"/>
      <c r="E95" s="29"/>
      <c r="F95" s="29"/>
      <c r="G95" s="29"/>
    </row>
    <row r="96" spans="1:7" ht="9.75" customHeight="1" x14ac:dyDescent="0.35">
      <c r="A96" s="27" t="s">
        <v>370</v>
      </c>
      <c r="B96" s="27"/>
      <c r="C96" s="27"/>
      <c r="D96" s="27"/>
      <c r="E96" s="27"/>
      <c r="F96" s="27"/>
      <c r="G96" s="27"/>
    </row>
    <row r="97" spans="1:8" ht="9.75" customHeight="1" x14ac:dyDescent="0.35">
      <c r="A97" s="31" t="s">
        <v>70</v>
      </c>
      <c r="B97" s="31" t="s">
        <v>71</v>
      </c>
      <c r="C97" s="31" t="s">
        <v>72</v>
      </c>
      <c r="D97" s="31" t="s">
        <v>293</v>
      </c>
      <c r="E97" s="31"/>
      <c r="F97" s="31"/>
      <c r="G97" s="31"/>
      <c r="H97" s="31"/>
    </row>
    <row r="98" spans="1:8" ht="9.75" customHeight="1" x14ac:dyDescent="0.35">
      <c r="A98" s="47">
        <v>1190</v>
      </c>
      <c r="B98" s="29" t="s">
        <v>371</v>
      </c>
      <c r="C98" s="48">
        <f>SUM(C99:C102)</f>
        <v>0</v>
      </c>
      <c r="D98" s="29"/>
      <c r="E98" s="29"/>
      <c r="F98" s="29"/>
      <c r="G98" s="29"/>
      <c r="H98" s="29"/>
    </row>
    <row r="99" spans="1:8" ht="9.75" customHeight="1" x14ac:dyDescent="0.35">
      <c r="A99" s="47">
        <v>1191</v>
      </c>
      <c r="B99" s="29" t="s">
        <v>372</v>
      </c>
      <c r="C99" s="48">
        <v>0</v>
      </c>
      <c r="D99" s="29"/>
      <c r="E99" s="29"/>
      <c r="F99" s="29"/>
      <c r="G99" s="29"/>
      <c r="H99" s="29"/>
    </row>
    <row r="100" spans="1:8" ht="9.75" customHeight="1" x14ac:dyDescent="0.35">
      <c r="A100" s="47">
        <v>1192</v>
      </c>
      <c r="B100" s="29" t="s">
        <v>373</v>
      </c>
      <c r="C100" s="48">
        <v>0</v>
      </c>
      <c r="D100" s="29"/>
      <c r="E100" s="29"/>
      <c r="F100" s="29"/>
      <c r="G100" s="29"/>
      <c r="H100" s="29"/>
    </row>
    <row r="101" spans="1:8" ht="9.75" customHeight="1" x14ac:dyDescent="0.35">
      <c r="A101" s="47">
        <v>1193</v>
      </c>
      <c r="B101" s="29" t="s">
        <v>374</v>
      </c>
      <c r="C101" s="48">
        <v>0</v>
      </c>
      <c r="D101" s="29"/>
      <c r="E101" s="29"/>
      <c r="F101" s="29"/>
      <c r="G101" s="29"/>
      <c r="H101" s="29"/>
    </row>
    <row r="102" spans="1:8" ht="9.75" customHeight="1" x14ac:dyDescent="0.35">
      <c r="A102" s="47">
        <v>1194</v>
      </c>
      <c r="B102" s="29" t="s">
        <v>375</v>
      </c>
      <c r="C102" s="48">
        <v>0</v>
      </c>
      <c r="D102" s="29"/>
      <c r="E102" s="29"/>
      <c r="F102" s="29"/>
      <c r="G102" s="29"/>
      <c r="H102" s="29"/>
    </row>
    <row r="103" spans="1:8" ht="9.75" customHeight="1" x14ac:dyDescent="0.35">
      <c r="A103" s="47">
        <v>1290</v>
      </c>
      <c r="B103" s="29" t="s">
        <v>376</v>
      </c>
      <c r="C103" s="48">
        <f>SUM(C104:C106)</f>
        <v>0</v>
      </c>
      <c r="D103" s="29"/>
      <c r="E103" s="29"/>
      <c r="F103" s="29"/>
      <c r="G103" s="29"/>
      <c r="H103" s="29"/>
    </row>
    <row r="104" spans="1:8" ht="9.75" customHeight="1" x14ac:dyDescent="0.35">
      <c r="A104" s="47">
        <v>1291</v>
      </c>
      <c r="B104" s="29" t="s">
        <v>377</v>
      </c>
      <c r="C104" s="48">
        <v>0</v>
      </c>
      <c r="D104" s="29"/>
      <c r="E104" s="29"/>
      <c r="F104" s="29"/>
      <c r="G104" s="29"/>
      <c r="H104" s="29"/>
    </row>
    <row r="105" spans="1:8" ht="9.75" customHeight="1" x14ac:dyDescent="0.35">
      <c r="A105" s="47">
        <v>1292</v>
      </c>
      <c r="B105" s="29" t="s">
        <v>378</v>
      </c>
      <c r="C105" s="48">
        <v>0</v>
      </c>
      <c r="D105" s="29"/>
      <c r="E105" s="29"/>
      <c r="F105" s="29"/>
      <c r="G105" s="29"/>
      <c r="H105" s="29"/>
    </row>
    <row r="106" spans="1:8" ht="9.75" customHeight="1" x14ac:dyDescent="0.35">
      <c r="A106" s="47">
        <v>1293</v>
      </c>
      <c r="B106" s="29" t="s">
        <v>379</v>
      </c>
      <c r="C106" s="48">
        <v>0</v>
      </c>
      <c r="D106" s="29"/>
      <c r="E106" s="29"/>
      <c r="F106" s="29"/>
      <c r="G106" s="29"/>
      <c r="H106" s="29"/>
    </row>
    <row r="107" spans="1:8" ht="9.75" customHeight="1" x14ac:dyDescent="0.35">
      <c r="A107" s="29"/>
      <c r="B107" s="29"/>
      <c r="C107" s="29"/>
      <c r="D107" s="29"/>
      <c r="E107" s="29"/>
      <c r="F107" s="29"/>
      <c r="G107" s="29"/>
      <c r="H107" s="29"/>
    </row>
    <row r="108" spans="1:8" ht="9.75" customHeight="1" x14ac:dyDescent="0.35">
      <c r="A108" s="27" t="s">
        <v>380</v>
      </c>
      <c r="B108" s="27"/>
      <c r="C108" s="27"/>
      <c r="D108" s="27"/>
      <c r="E108" s="27"/>
      <c r="F108" s="27"/>
      <c r="G108" s="27"/>
      <c r="H108" s="27"/>
    </row>
    <row r="109" spans="1:8" ht="9.75" customHeight="1" x14ac:dyDescent="0.35">
      <c r="A109" s="31" t="s">
        <v>70</v>
      </c>
      <c r="B109" s="31" t="s">
        <v>71</v>
      </c>
      <c r="C109" s="31" t="s">
        <v>72</v>
      </c>
      <c r="D109" s="31" t="s">
        <v>289</v>
      </c>
      <c r="E109" s="31" t="s">
        <v>290</v>
      </c>
      <c r="F109" s="31" t="s">
        <v>291</v>
      </c>
      <c r="G109" s="31" t="s">
        <v>381</v>
      </c>
      <c r="H109" s="31" t="s">
        <v>382</v>
      </c>
    </row>
    <row r="110" spans="1:8" ht="9.75" customHeight="1" x14ac:dyDescent="0.35">
      <c r="A110" s="47">
        <v>2110</v>
      </c>
      <c r="B110" s="29" t="s">
        <v>383</v>
      </c>
      <c r="C110" s="48">
        <f>SUM(C111:C119)</f>
        <v>582475.9</v>
      </c>
      <c r="D110" s="48">
        <f>SUM(D111:D119)</f>
        <v>582475.9</v>
      </c>
      <c r="E110" s="48">
        <v>0</v>
      </c>
      <c r="F110" s="48">
        <v>0</v>
      </c>
      <c r="G110" s="48">
        <v>0</v>
      </c>
      <c r="H110" s="29"/>
    </row>
    <row r="111" spans="1:8" ht="9.75" customHeight="1" x14ac:dyDescent="0.35">
      <c r="A111" s="47">
        <v>2111</v>
      </c>
      <c r="B111" s="29" t="s">
        <v>384</v>
      </c>
      <c r="C111" s="48">
        <v>0</v>
      </c>
      <c r="D111" s="48">
        <f t="shared" ref="D111:D119" si="0">C111</f>
        <v>0</v>
      </c>
      <c r="E111" s="48">
        <v>0</v>
      </c>
      <c r="F111" s="48">
        <v>0</v>
      </c>
      <c r="G111" s="48">
        <v>0</v>
      </c>
      <c r="H111" s="29"/>
    </row>
    <row r="112" spans="1:8" ht="9.75" customHeight="1" x14ac:dyDescent="0.35">
      <c r="A112" s="47">
        <v>2112</v>
      </c>
      <c r="B112" s="29" t="s">
        <v>385</v>
      </c>
      <c r="C112" s="48">
        <v>0</v>
      </c>
      <c r="D112" s="48">
        <f t="shared" si="0"/>
        <v>0</v>
      </c>
      <c r="E112" s="48">
        <v>0</v>
      </c>
      <c r="F112" s="48">
        <v>0</v>
      </c>
      <c r="G112" s="48">
        <v>0</v>
      </c>
      <c r="H112" s="29"/>
    </row>
    <row r="113" spans="1:8" ht="9.75" customHeight="1" x14ac:dyDescent="0.35">
      <c r="A113" s="47">
        <v>2113</v>
      </c>
      <c r="B113" s="29" t="s">
        <v>386</v>
      </c>
      <c r="C113" s="48">
        <v>0</v>
      </c>
      <c r="D113" s="48">
        <f t="shared" si="0"/>
        <v>0</v>
      </c>
      <c r="E113" s="48">
        <v>0</v>
      </c>
      <c r="F113" s="48">
        <v>0</v>
      </c>
      <c r="G113" s="48">
        <v>0</v>
      </c>
      <c r="H113" s="29"/>
    </row>
    <row r="114" spans="1:8" ht="9.75" customHeight="1" x14ac:dyDescent="0.35">
      <c r="A114" s="47">
        <v>2114</v>
      </c>
      <c r="B114" s="29" t="s">
        <v>387</v>
      </c>
      <c r="C114" s="48">
        <v>0</v>
      </c>
      <c r="D114" s="48">
        <f t="shared" si="0"/>
        <v>0</v>
      </c>
      <c r="E114" s="48">
        <v>0</v>
      </c>
      <c r="F114" s="48">
        <v>0</v>
      </c>
      <c r="G114" s="48">
        <v>0</v>
      </c>
      <c r="H114" s="29"/>
    </row>
    <row r="115" spans="1:8" ht="9.75" customHeight="1" x14ac:dyDescent="0.35">
      <c r="A115" s="47">
        <v>2115</v>
      </c>
      <c r="B115" s="29" t="s">
        <v>388</v>
      </c>
      <c r="C115" s="48">
        <v>0</v>
      </c>
      <c r="D115" s="48">
        <f t="shared" si="0"/>
        <v>0</v>
      </c>
      <c r="E115" s="48">
        <v>0</v>
      </c>
      <c r="F115" s="48">
        <v>0</v>
      </c>
      <c r="G115" s="48">
        <v>0</v>
      </c>
      <c r="H115" s="29"/>
    </row>
    <row r="116" spans="1:8" ht="9.75" customHeight="1" x14ac:dyDescent="0.35">
      <c r="A116" s="47">
        <v>2116</v>
      </c>
      <c r="B116" s="29" t="s">
        <v>389</v>
      </c>
      <c r="C116" s="48">
        <v>0</v>
      </c>
      <c r="D116" s="48">
        <f t="shared" si="0"/>
        <v>0</v>
      </c>
      <c r="E116" s="48">
        <v>0</v>
      </c>
      <c r="F116" s="48">
        <v>0</v>
      </c>
      <c r="G116" s="48">
        <v>0</v>
      </c>
      <c r="H116" s="29"/>
    </row>
    <row r="117" spans="1:8" ht="9.75" customHeight="1" x14ac:dyDescent="0.35">
      <c r="A117" s="47">
        <v>2117</v>
      </c>
      <c r="B117" s="29" t="s">
        <v>390</v>
      </c>
      <c r="C117" s="48">
        <v>582475.9</v>
      </c>
      <c r="D117" s="48">
        <f t="shared" si="0"/>
        <v>582475.9</v>
      </c>
      <c r="E117" s="48">
        <v>0</v>
      </c>
      <c r="F117" s="48">
        <v>0</v>
      </c>
      <c r="G117" s="48">
        <v>0</v>
      </c>
      <c r="H117" s="29"/>
    </row>
    <row r="118" spans="1:8" ht="9.75" customHeight="1" x14ac:dyDescent="0.35">
      <c r="A118" s="47">
        <v>2118</v>
      </c>
      <c r="B118" s="29" t="s">
        <v>391</v>
      </c>
      <c r="C118" s="48">
        <v>0</v>
      </c>
      <c r="D118" s="48">
        <f t="shared" si="0"/>
        <v>0</v>
      </c>
      <c r="E118" s="48">
        <v>0</v>
      </c>
      <c r="F118" s="48">
        <v>0</v>
      </c>
      <c r="G118" s="48">
        <v>0</v>
      </c>
      <c r="H118" s="29"/>
    </row>
    <row r="119" spans="1:8" ht="9.75" customHeight="1" x14ac:dyDescent="0.35">
      <c r="A119" s="47">
        <v>2119</v>
      </c>
      <c r="B119" s="29" t="s">
        <v>392</v>
      </c>
      <c r="C119" s="48">
        <v>0</v>
      </c>
      <c r="D119" s="48">
        <f t="shared" si="0"/>
        <v>0</v>
      </c>
      <c r="E119" s="48">
        <v>0</v>
      </c>
      <c r="F119" s="48">
        <v>0</v>
      </c>
      <c r="G119" s="48">
        <v>0</v>
      </c>
      <c r="H119" s="29"/>
    </row>
    <row r="120" spans="1:8" ht="9.75" customHeight="1" x14ac:dyDescent="0.35">
      <c r="A120" s="47">
        <v>2120</v>
      </c>
      <c r="B120" s="29" t="s">
        <v>393</v>
      </c>
      <c r="C120" s="48">
        <f>SUM(C121:C123)</f>
        <v>0</v>
      </c>
      <c r="D120" s="48">
        <f>SUM(D121:D123)</f>
        <v>0</v>
      </c>
      <c r="E120" s="48">
        <v>0</v>
      </c>
      <c r="F120" s="48">
        <v>0</v>
      </c>
      <c r="G120" s="48">
        <v>0</v>
      </c>
      <c r="H120" s="29"/>
    </row>
    <row r="121" spans="1:8" ht="9.75" customHeight="1" x14ac:dyDescent="0.35">
      <c r="A121" s="47">
        <v>2121</v>
      </c>
      <c r="B121" s="29" t="s">
        <v>394</v>
      </c>
      <c r="C121" s="48">
        <v>0</v>
      </c>
      <c r="D121" s="48">
        <f>C121</f>
        <v>0</v>
      </c>
      <c r="E121" s="48">
        <v>0</v>
      </c>
      <c r="F121" s="48">
        <v>0</v>
      </c>
      <c r="G121" s="48">
        <v>0</v>
      </c>
      <c r="H121" s="29"/>
    </row>
    <row r="122" spans="1:8" ht="9.75" customHeight="1" x14ac:dyDescent="0.35">
      <c r="A122" s="47">
        <v>2122</v>
      </c>
      <c r="B122" s="29" t="s">
        <v>395</v>
      </c>
      <c r="C122" s="48">
        <v>0</v>
      </c>
      <c r="D122" s="48">
        <f>C122</f>
        <v>0</v>
      </c>
      <c r="E122" s="48">
        <v>0</v>
      </c>
      <c r="F122" s="48">
        <v>0</v>
      </c>
      <c r="G122" s="48">
        <v>0</v>
      </c>
      <c r="H122" s="29"/>
    </row>
    <row r="123" spans="1:8" ht="9.75" customHeight="1" x14ac:dyDescent="0.35">
      <c r="A123" s="47">
        <v>2129</v>
      </c>
      <c r="B123" s="29" t="s">
        <v>396</v>
      </c>
      <c r="C123" s="48">
        <v>0</v>
      </c>
      <c r="D123" s="48">
        <f>C123</f>
        <v>0</v>
      </c>
      <c r="E123" s="48">
        <v>0</v>
      </c>
      <c r="F123" s="48">
        <v>0</v>
      </c>
      <c r="G123" s="48">
        <v>0</v>
      </c>
      <c r="H123" s="29"/>
    </row>
    <row r="124" spans="1:8" ht="9.75" customHeight="1" x14ac:dyDescent="0.35">
      <c r="A124" s="29"/>
      <c r="B124" s="29"/>
      <c r="C124" s="29"/>
      <c r="D124" s="29"/>
      <c r="E124" s="29"/>
      <c r="F124" s="29"/>
      <c r="G124" s="29"/>
      <c r="H124" s="29"/>
    </row>
    <row r="125" spans="1:8" ht="9.75" customHeight="1" x14ac:dyDescent="0.35">
      <c r="A125" s="27" t="s">
        <v>397</v>
      </c>
      <c r="B125" s="27"/>
      <c r="C125" s="27"/>
      <c r="D125" s="27"/>
      <c r="E125" s="27"/>
      <c r="F125" s="27"/>
      <c r="G125" s="27"/>
      <c r="H125" s="27"/>
    </row>
    <row r="126" spans="1:8" ht="9.75" customHeight="1" x14ac:dyDescent="0.35">
      <c r="A126" s="31" t="s">
        <v>70</v>
      </c>
      <c r="B126" s="31" t="s">
        <v>71</v>
      </c>
      <c r="C126" s="31" t="s">
        <v>72</v>
      </c>
      <c r="D126" s="31" t="s">
        <v>398</v>
      </c>
      <c r="E126" s="31" t="s">
        <v>293</v>
      </c>
      <c r="F126" s="31"/>
      <c r="G126" s="31"/>
      <c r="H126" s="31"/>
    </row>
    <row r="127" spans="1:8" ht="9.75" customHeight="1" x14ac:dyDescent="0.35">
      <c r="A127" s="47">
        <v>2160</v>
      </c>
      <c r="B127" s="29" t="s">
        <v>399</v>
      </c>
      <c r="C127" s="48">
        <f>SUM(C128:C133)</f>
        <v>0</v>
      </c>
      <c r="D127" s="29"/>
      <c r="E127" s="29"/>
      <c r="F127" s="29"/>
      <c r="G127" s="29"/>
      <c r="H127" s="29"/>
    </row>
    <row r="128" spans="1:8" ht="9.75" customHeight="1" x14ac:dyDescent="0.35">
      <c r="A128" s="47">
        <v>2161</v>
      </c>
      <c r="B128" s="29" t="s">
        <v>400</v>
      </c>
      <c r="C128" s="48">
        <v>0</v>
      </c>
      <c r="D128" s="29"/>
      <c r="E128" s="29"/>
      <c r="F128" s="29"/>
      <c r="G128" s="29"/>
      <c r="H128" s="29"/>
    </row>
    <row r="129" spans="1:5" ht="9.75" customHeight="1" x14ac:dyDescent="0.35">
      <c r="A129" s="47">
        <v>2162</v>
      </c>
      <c r="B129" s="29" t="s">
        <v>401</v>
      </c>
      <c r="C129" s="48">
        <v>0</v>
      </c>
      <c r="D129" s="29"/>
      <c r="E129" s="29"/>
    </row>
    <row r="130" spans="1:5" ht="9.75" customHeight="1" x14ac:dyDescent="0.35">
      <c r="A130" s="47">
        <v>2163</v>
      </c>
      <c r="B130" s="29" t="s">
        <v>402</v>
      </c>
      <c r="C130" s="48">
        <v>0</v>
      </c>
      <c r="D130" s="29"/>
      <c r="E130" s="29"/>
    </row>
    <row r="131" spans="1:5" ht="9.75" customHeight="1" x14ac:dyDescent="0.35">
      <c r="A131" s="47">
        <v>2164</v>
      </c>
      <c r="B131" s="29" t="s">
        <v>403</v>
      </c>
      <c r="C131" s="48">
        <v>0</v>
      </c>
      <c r="D131" s="29"/>
      <c r="E131" s="29"/>
    </row>
    <row r="132" spans="1:5" ht="9.75" customHeight="1" x14ac:dyDescent="0.35">
      <c r="A132" s="47">
        <v>2165</v>
      </c>
      <c r="B132" s="29" t="s">
        <v>404</v>
      </c>
      <c r="C132" s="48">
        <v>0</v>
      </c>
      <c r="D132" s="29"/>
      <c r="E132" s="29"/>
    </row>
    <row r="133" spans="1:5" ht="9.75" customHeight="1" x14ac:dyDescent="0.35">
      <c r="A133" s="47">
        <v>2166</v>
      </c>
      <c r="B133" s="29" t="s">
        <v>405</v>
      </c>
      <c r="C133" s="48">
        <v>0</v>
      </c>
      <c r="D133" s="29"/>
      <c r="E133" s="29"/>
    </row>
    <row r="134" spans="1:5" ht="9.75" customHeight="1" x14ac:dyDescent="0.35">
      <c r="A134" s="47">
        <v>2250</v>
      </c>
      <c r="B134" s="29" t="s">
        <v>406</v>
      </c>
      <c r="C134" s="48">
        <f>SUM(C135:C140)</f>
        <v>0</v>
      </c>
      <c r="D134" s="29"/>
      <c r="E134" s="29"/>
    </row>
    <row r="135" spans="1:5" ht="9.75" customHeight="1" x14ac:dyDescent="0.35">
      <c r="A135" s="47">
        <v>2251</v>
      </c>
      <c r="B135" s="29" t="s">
        <v>407</v>
      </c>
      <c r="C135" s="48">
        <v>0</v>
      </c>
      <c r="D135" s="29"/>
      <c r="E135" s="29"/>
    </row>
    <row r="136" spans="1:5" ht="9.75" customHeight="1" x14ac:dyDescent="0.35">
      <c r="A136" s="47">
        <v>2252</v>
      </c>
      <c r="B136" s="29" t="s">
        <v>408</v>
      </c>
      <c r="C136" s="48">
        <f>[5]Sumaria!J618</f>
        <v>0</v>
      </c>
      <c r="D136" s="29"/>
      <c r="E136" s="29"/>
    </row>
    <row r="137" spans="1:5" ht="9.75" customHeight="1" x14ac:dyDescent="0.35">
      <c r="A137" s="47">
        <v>2253</v>
      </c>
      <c r="B137" s="29" t="s">
        <v>409</v>
      </c>
      <c r="C137" s="48">
        <v>0</v>
      </c>
      <c r="D137" s="29"/>
      <c r="E137" s="29"/>
    </row>
    <row r="138" spans="1:5" ht="9.75" customHeight="1" x14ac:dyDescent="0.35">
      <c r="A138" s="47">
        <v>2254</v>
      </c>
      <c r="B138" s="29" t="s">
        <v>410</v>
      </c>
      <c r="C138" s="48">
        <v>0</v>
      </c>
      <c r="D138" s="29"/>
      <c r="E138" s="29"/>
    </row>
    <row r="139" spans="1:5" ht="9.75" customHeight="1" x14ac:dyDescent="0.35">
      <c r="A139" s="47">
        <v>2255</v>
      </c>
      <c r="B139" s="29" t="s">
        <v>411</v>
      </c>
      <c r="C139" s="48">
        <v>0</v>
      </c>
      <c r="D139" s="29"/>
      <c r="E139" s="29"/>
    </row>
    <row r="140" spans="1:5" ht="9.75" customHeight="1" x14ac:dyDescent="0.35">
      <c r="A140" s="47">
        <v>2256</v>
      </c>
      <c r="B140" s="29" t="s">
        <v>412</v>
      </c>
      <c r="C140" s="48">
        <v>0</v>
      </c>
      <c r="D140" s="29"/>
      <c r="E140" s="29"/>
    </row>
    <row r="141" spans="1:5" ht="9.75" customHeight="1" x14ac:dyDescent="0.35">
      <c r="A141" s="29"/>
      <c r="B141" s="29"/>
      <c r="C141" s="29"/>
      <c r="D141" s="29"/>
      <c r="E141" s="29"/>
    </row>
    <row r="142" spans="1:5" ht="9.75" customHeight="1" x14ac:dyDescent="0.35">
      <c r="A142" s="27" t="s">
        <v>413</v>
      </c>
      <c r="B142" s="27"/>
      <c r="C142" s="27"/>
      <c r="D142" s="27"/>
      <c r="E142" s="27"/>
    </row>
    <row r="143" spans="1:5" ht="9.75" customHeight="1" x14ac:dyDescent="0.35">
      <c r="A143" s="52" t="s">
        <v>70</v>
      </c>
      <c r="B143" s="52" t="s">
        <v>71</v>
      </c>
      <c r="C143" s="52" t="s">
        <v>72</v>
      </c>
      <c r="D143" s="31" t="s">
        <v>398</v>
      </c>
      <c r="E143" s="31" t="s">
        <v>293</v>
      </c>
    </row>
    <row r="144" spans="1:5" ht="9.75" customHeight="1" x14ac:dyDescent="0.35">
      <c r="A144" s="47">
        <v>2150</v>
      </c>
      <c r="B144" s="29" t="s">
        <v>414</v>
      </c>
      <c r="C144" s="48">
        <f>SUM(C145:C147)</f>
        <v>0</v>
      </c>
      <c r="D144" s="29"/>
      <c r="E144" s="29"/>
    </row>
    <row r="145" spans="1:5" ht="9.75" customHeight="1" x14ac:dyDescent="0.35">
      <c r="A145" s="47">
        <v>2151</v>
      </c>
      <c r="B145" s="29" t="s">
        <v>415</v>
      </c>
      <c r="C145" s="48">
        <v>0</v>
      </c>
      <c r="D145" s="29"/>
      <c r="E145" s="29"/>
    </row>
    <row r="146" spans="1:5" ht="9.75" customHeight="1" x14ac:dyDescent="0.35">
      <c r="A146" s="47">
        <v>2152</v>
      </c>
      <c r="B146" s="29" t="s">
        <v>416</v>
      </c>
      <c r="C146" s="48">
        <v>0</v>
      </c>
      <c r="D146" s="29"/>
      <c r="E146" s="29"/>
    </row>
    <row r="147" spans="1:5" ht="9.75" customHeight="1" x14ac:dyDescent="0.35">
      <c r="A147" s="47">
        <v>2159</v>
      </c>
      <c r="B147" s="29" t="s">
        <v>417</v>
      </c>
      <c r="C147" s="48">
        <v>0</v>
      </c>
      <c r="D147" s="29"/>
      <c r="E147" s="29"/>
    </row>
    <row r="148" spans="1:5" ht="9.75" customHeight="1" x14ac:dyDescent="0.35">
      <c r="A148" s="47">
        <v>2240</v>
      </c>
      <c r="B148" s="29" t="s">
        <v>418</v>
      </c>
      <c r="C148" s="48">
        <f>SUM(C149:C151)</f>
        <v>0</v>
      </c>
      <c r="D148" s="29"/>
      <c r="E148" s="29"/>
    </row>
    <row r="149" spans="1:5" ht="9.75" customHeight="1" x14ac:dyDescent="0.35">
      <c r="A149" s="47">
        <v>2241</v>
      </c>
      <c r="B149" s="29" t="s">
        <v>419</v>
      </c>
      <c r="C149" s="48">
        <v>0</v>
      </c>
      <c r="D149" s="29"/>
      <c r="E149" s="29"/>
    </row>
    <row r="150" spans="1:5" ht="9.75" customHeight="1" x14ac:dyDescent="0.35">
      <c r="A150" s="47">
        <v>2242</v>
      </c>
      <c r="B150" s="29" t="s">
        <v>420</v>
      </c>
      <c r="C150" s="48">
        <v>0</v>
      </c>
      <c r="D150" s="29"/>
      <c r="E150" s="29"/>
    </row>
    <row r="151" spans="1:5" ht="9.75" customHeight="1" x14ac:dyDescent="0.35">
      <c r="A151" s="47">
        <v>2249</v>
      </c>
      <c r="B151" s="29" t="s">
        <v>421</v>
      </c>
      <c r="C151" s="48">
        <v>0</v>
      </c>
      <c r="D151" s="29"/>
      <c r="E151" s="29"/>
    </row>
    <row r="152" spans="1:5" ht="9.75" customHeight="1" x14ac:dyDescent="0.35">
      <c r="A152" s="47"/>
      <c r="B152" s="29"/>
      <c r="C152" s="48"/>
      <c r="D152" s="29"/>
      <c r="E152" s="29"/>
    </row>
    <row r="153" spans="1:5" ht="9.75" customHeight="1" x14ac:dyDescent="0.35">
      <c r="A153" s="27" t="s">
        <v>422</v>
      </c>
      <c r="B153" s="27"/>
      <c r="C153" s="27"/>
      <c r="D153" s="27"/>
      <c r="E153" s="27"/>
    </row>
    <row r="154" spans="1:5" ht="9.75" customHeight="1" x14ac:dyDescent="0.35">
      <c r="A154" s="52" t="s">
        <v>70</v>
      </c>
      <c r="B154" s="52" t="s">
        <v>71</v>
      </c>
      <c r="C154" s="52" t="s">
        <v>72</v>
      </c>
      <c r="D154" s="31" t="s">
        <v>398</v>
      </c>
      <c r="E154" s="31" t="s">
        <v>293</v>
      </c>
    </row>
    <row r="155" spans="1:5" ht="9.75" customHeight="1" x14ac:dyDescent="0.35">
      <c r="A155" s="47">
        <v>2170</v>
      </c>
      <c r="B155" s="29" t="s">
        <v>423</v>
      </c>
      <c r="C155" s="48">
        <f>SUM(C156:C158)</f>
        <v>0</v>
      </c>
      <c r="D155" s="29"/>
      <c r="E155" s="29"/>
    </row>
    <row r="156" spans="1:5" ht="9.75" customHeight="1" x14ac:dyDescent="0.35">
      <c r="A156" s="47">
        <v>2171</v>
      </c>
      <c r="B156" s="29" t="s">
        <v>424</v>
      </c>
      <c r="C156" s="48">
        <v>0</v>
      </c>
      <c r="D156" s="29"/>
      <c r="E156" s="29"/>
    </row>
    <row r="157" spans="1:5" ht="9.75" customHeight="1" x14ac:dyDescent="0.35">
      <c r="A157" s="47">
        <v>2172</v>
      </c>
      <c r="B157" s="29" t="s">
        <v>425</v>
      </c>
      <c r="C157" s="48">
        <v>0</v>
      </c>
      <c r="D157" s="29"/>
      <c r="E157" s="29"/>
    </row>
    <row r="158" spans="1:5" ht="9.75" customHeight="1" x14ac:dyDescent="0.35">
      <c r="A158" s="47">
        <v>2179</v>
      </c>
      <c r="B158" s="29" t="s">
        <v>426</v>
      </c>
      <c r="C158" s="48">
        <v>0</v>
      </c>
      <c r="D158" s="29"/>
      <c r="E158" s="29"/>
    </row>
    <row r="159" spans="1:5" ht="9.75" customHeight="1" x14ac:dyDescent="0.35">
      <c r="A159" s="47">
        <v>2260</v>
      </c>
      <c r="B159" s="29" t="s">
        <v>427</v>
      </c>
      <c r="C159" s="48">
        <f>SUM(C160:C163)</f>
        <v>0</v>
      </c>
      <c r="D159" s="29"/>
      <c r="E159" s="29"/>
    </row>
    <row r="160" spans="1:5" ht="9.75" customHeight="1" x14ac:dyDescent="0.35">
      <c r="A160" s="47">
        <v>2261</v>
      </c>
      <c r="B160" s="29" t="s">
        <v>428</v>
      </c>
      <c r="C160" s="48">
        <v>0</v>
      </c>
      <c r="D160" s="29"/>
      <c r="E160" s="29"/>
    </row>
    <row r="161" spans="1:5" ht="9.75" customHeight="1" x14ac:dyDescent="0.35">
      <c r="A161" s="47">
        <v>2262</v>
      </c>
      <c r="B161" s="29" t="s">
        <v>429</v>
      </c>
      <c r="C161" s="48">
        <f>-[5]Sumaria!J622</f>
        <v>0</v>
      </c>
      <c r="D161" s="29"/>
      <c r="E161" s="29"/>
    </row>
    <row r="162" spans="1:5" ht="9.75" customHeight="1" x14ac:dyDescent="0.35">
      <c r="A162" s="47">
        <v>2263</v>
      </c>
      <c r="B162" s="29" t="s">
        <v>430</v>
      </c>
      <c r="C162" s="48">
        <v>0</v>
      </c>
      <c r="D162" s="29"/>
      <c r="E162" s="29"/>
    </row>
    <row r="163" spans="1:5" ht="9.75" customHeight="1" x14ac:dyDescent="0.35">
      <c r="A163" s="47">
        <v>2269</v>
      </c>
      <c r="B163" s="29" t="s">
        <v>431</v>
      </c>
      <c r="C163" s="48">
        <v>0</v>
      </c>
      <c r="D163" s="29"/>
      <c r="E163" s="29"/>
    </row>
    <row r="164" spans="1:5" ht="9.75" customHeight="1" x14ac:dyDescent="0.35">
      <c r="A164" s="29"/>
      <c r="B164" s="29"/>
      <c r="C164" s="29"/>
      <c r="D164" s="29"/>
      <c r="E164" s="29"/>
    </row>
    <row r="165" spans="1:5" ht="9.75" customHeight="1" x14ac:dyDescent="0.35">
      <c r="A165" s="27" t="s">
        <v>432</v>
      </c>
      <c r="B165" s="27"/>
      <c r="C165" s="27"/>
      <c r="D165" s="27"/>
      <c r="E165" s="27"/>
    </row>
    <row r="166" spans="1:5" ht="9.75" customHeight="1" x14ac:dyDescent="0.35">
      <c r="A166" s="52" t="s">
        <v>70</v>
      </c>
      <c r="B166" s="52" t="s">
        <v>71</v>
      </c>
      <c r="C166" s="52" t="s">
        <v>72</v>
      </c>
      <c r="D166" s="31" t="s">
        <v>398</v>
      </c>
      <c r="E166" s="31" t="s">
        <v>293</v>
      </c>
    </row>
    <row r="167" spans="1:5" ht="9.75" customHeight="1" x14ac:dyDescent="0.35">
      <c r="A167" s="47">
        <v>2190</v>
      </c>
      <c r="B167" s="29" t="s">
        <v>433</v>
      </c>
      <c r="C167" s="48">
        <f>SUM(C168:C170)</f>
        <v>0</v>
      </c>
      <c r="D167" s="29"/>
      <c r="E167" s="29"/>
    </row>
    <row r="168" spans="1:5" ht="9.75" customHeight="1" x14ac:dyDescent="0.35">
      <c r="A168" s="47">
        <v>2191</v>
      </c>
      <c r="B168" s="29" t="s">
        <v>434</v>
      </c>
      <c r="C168" s="48">
        <f>-[5]Sumaria!J606</f>
        <v>0</v>
      </c>
      <c r="D168" s="29"/>
      <c r="E168" s="29"/>
    </row>
    <row r="169" spans="1:5" ht="9.75" customHeight="1" x14ac:dyDescent="0.35">
      <c r="A169" s="47">
        <v>2192</v>
      </c>
      <c r="B169" s="29" t="s">
        <v>435</v>
      </c>
      <c r="C169" s="48">
        <v>0</v>
      </c>
      <c r="D169" s="29"/>
      <c r="E169" s="29"/>
    </row>
    <row r="170" spans="1:5" ht="9.75" customHeight="1" x14ac:dyDescent="0.35">
      <c r="A170" s="47">
        <v>2199</v>
      </c>
      <c r="B170" s="29" t="s">
        <v>436</v>
      </c>
      <c r="C170" s="48">
        <v>0</v>
      </c>
      <c r="D170" s="29"/>
      <c r="E170" s="29"/>
    </row>
    <row r="171" spans="1:5" ht="9.75" customHeight="1" x14ac:dyDescent="0.35">
      <c r="A171" s="29"/>
      <c r="B171" s="29"/>
      <c r="C171" s="29"/>
      <c r="D171" s="29"/>
      <c r="E171" s="29"/>
    </row>
    <row r="172" spans="1:5" ht="9.75" customHeight="1" x14ac:dyDescent="0.35">
      <c r="A172" s="29"/>
      <c r="B172" s="29"/>
      <c r="C172" s="29"/>
      <c r="D172" s="29"/>
      <c r="E172" s="29"/>
    </row>
    <row r="173" spans="1:5" ht="9.75" customHeight="1" x14ac:dyDescent="0.35">
      <c r="A173" s="29"/>
      <c r="B173" s="29" t="s">
        <v>66</v>
      </c>
      <c r="C173" s="29"/>
      <c r="D173" s="29"/>
      <c r="E173" s="29"/>
    </row>
    <row r="176" spans="1:5" ht="15" customHeight="1" x14ac:dyDescent="0.35">
      <c r="B176" s="110"/>
      <c r="C176" s="110"/>
      <c r="D176" s="110"/>
    </row>
    <row r="177" spans="2:4" ht="15" customHeight="1" x14ac:dyDescent="0.35">
      <c r="B177" s="110"/>
      <c r="C177" s="110"/>
      <c r="D177" s="110"/>
    </row>
    <row r="178" spans="2:4" ht="15" customHeight="1" x14ac:dyDescent="0.35">
      <c r="B178"/>
      <c r="C178" s="110"/>
      <c r="D178" s="110"/>
    </row>
    <row r="179" spans="2:4" ht="15" customHeight="1" x14ac:dyDescent="0.35">
      <c r="B179" s="110"/>
      <c r="C179" s="110"/>
      <c r="D179" s="110"/>
    </row>
    <row r="180" spans="2:4" ht="15" customHeight="1" x14ac:dyDescent="0.35">
      <c r="B180" s="110"/>
      <c r="C180" s="110"/>
      <c r="D180" s="110"/>
    </row>
    <row r="181" spans="2:4" ht="15" customHeight="1" x14ac:dyDescent="0.35">
      <c r="B181" s="110"/>
      <c r="C181" s="110"/>
      <c r="D181" s="110"/>
    </row>
    <row r="182" spans="2:4" ht="15" customHeight="1" x14ac:dyDescent="0.35">
      <c r="B182" s="110"/>
      <c r="C182" s="110"/>
      <c r="D182" s="110"/>
    </row>
    <row r="183" spans="2:4" ht="15" customHeight="1" x14ac:dyDescent="0.35">
      <c r="B183" s="110"/>
      <c r="C183" s="110"/>
      <c r="D183" s="110"/>
    </row>
    <row r="184" spans="2:4" ht="15" customHeight="1" x14ac:dyDescent="0.35">
      <c r="B184" s="110"/>
      <c r="C184" s="110"/>
      <c r="D184" s="110"/>
    </row>
    <row r="185" spans="2:4" ht="15" customHeight="1" x14ac:dyDescent="0.35">
      <c r="B185" s="110"/>
      <c r="C185" s="110"/>
      <c r="D185" s="110"/>
    </row>
    <row r="186" spans="2:4" ht="15" customHeight="1" x14ac:dyDescent="0.35">
      <c r="B186" s="110"/>
      <c r="C186" s="110"/>
      <c r="D186" s="110"/>
    </row>
    <row r="187" spans="2:4" ht="15" customHeight="1" x14ac:dyDescent="0.35">
      <c r="B187" s="110"/>
      <c r="C187" s="110"/>
      <c r="D187" s="110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topLeftCell="A19" workbookViewId="0">
      <selection activeCell="D38" sqref="D38"/>
    </sheetView>
  </sheetViews>
  <sheetFormatPr baseColWidth="10" defaultColWidth="16.77734375" defaultRowHeight="15" customHeight="1" x14ac:dyDescent="0.35"/>
  <cols>
    <col min="1" max="1" width="11.6640625" style="3" customWidth="1"/>
    <col min="2" max="2" width="56.109375" style="3" customWidth="1"/>
    <col min="3" max="3" width="26.6640625" style="3" customWidth="1"/>
    <col min="4" max="5" width="19.6640625" style="3" customWidth="1"/>
    <col min="6" max="25" width="10.6640625" style="3" customWidth="1"/>
    <col min="26" max="16384" width="16.77734375" style="3"/>
  </cols>
  <sheetData>
    <row r="1" spans="1:5" ht="11.25" customHeight="1" x14ac:dyDescent="0.35">
      <c r="A1" s="119" t="str">
        <f>'Notas a los Edos Financieros'!A1:B1</f>
        <v>Parque Ecológico Metropolitano de León, Gto. "Eliseo Martínez Pérez"</v>
      </c>
      <c r="B1" s="114"/>
      <c r="C1" s="114"/>
      <c r="D1" s="46" t="s">
        <v>0</v>
      </c>
      <c r="E1" s="24">
        <f>'[4]Notas a los Edos Financieros'!D1</f>
        <v>2024</v>
      </c>
    </row>
    <row r="2" spans="1:5" ht="11.25" customHeight="1" x14ac:dyDescent="0.35">
      <c r="A2" s="119" t="s">
        <v>437</v>
      </c>
      <c r="B2" s="114"/>
      <c r="C2" s="114"/>
      <c r="D2" s="46" t="s">
        <v>2</v>
      </c>
      <c r="E2" s="24" t="str">
        <f>'[4]Notas a los Edos Financieros'!D2</f>
        <v>Trimestral</v>
      </c>
    </row>
    <row r="3" spans="1:5" ht="11.25" customHeight="1" x14ac:dyDescent="0.35">
      <c r="A3" s="119" t="str">
        <f>'Notas a los Edos Financieros'!A3:B3</f>
        <v>Del 01 de enero al 31 de diciembre de 2024</v>
      </c>
      <c r="B3" s="114"/>
      <c r="C3" s="114"/>
      <c r="D3" s="46" t="s">
        <v>4</v>
      </c>
      <c r="E3" s="24">
        <f>'Notas a los Edos Financieros'!D3</f>
        <v>4</v>
      </c>
    </row>
    <row r="4" spans="1:5" ht="11.25" customHeight="1" x14ac:dyDescent="0.35">
      <c r="A4" s="119" t="s">
        <v>5</v>
      </c>
      <c r="B4" s="114"/>
      <c r="C4" s="114"/>
      <c r="D4" s="46"/>
      <c r="E4" s="24"/>
    </row>
    <row r="5" spans="1:5" ht="9.75" customHeight="1" x14ac:dyDescent="0.35">
      <c r="A5" s="26" t="s">
        <v>68</v>
      </c>
      <c r="B5" s="27"/>
      <c r="C5" s="27"/>
      <c r="D5" s="27"/>
      <c r="E5" s="27"/>
    </row>
    <row r="6" spans="1:5" ht="9.75" customHeight="1" x14ac:dyDescent="0.35">
      <c r="A6" s="29"/>
      <c r="B6" s="29"/>
      <c r="C6" s="29"/>
      <c r="D6" s="29"/>
      <c r="E6" s="29"/>
    </row>
    <row r="7" spans="1:5" ht="9.75" customHeight="1" x14ac:dyDescent="0.35">
      <c r="A7" s="27" t="s">
        <v>438</v>
      </c>
      <c r="B7" s="27"/>
      <c r="C7" s="27"/>
      <c r="D7" s="27"/>
      <c r="E7" s="27"/>
    </row>
    <row r="8" spans="1:5" ht="9.75" customHeight="1" x14ac:dyDescent="0.35">
      <c r="A8" s="31" t="s">
        <v>70</v>
      </c>
      <c r="B8" s="31" t="s">
        <v>71</v>
      </c>
      <c r="C8" s="31" t="s">
        <v>72</v>
      </c>
      <c r="D8" s="31" t="s">
        <v>279</v>
      </c>
      <c r="E8" s="31" t="s">
        <v>398</v>
      </c>
    </row>
    <row r="9" spans="1:5" ht="9.75" customHeight="1" x14ac:dyDescent="0.35">
      <c r="A9" s="47">
        <v>3110</v>
      </c>
      <c r="B9" s="29" t="s">
        <v>126</v>
      </c>
      <c r="C9" s="48">
        <v>0</v>
      </c>
      <c r="D9" s="29"/>
      <c r="E9" s="29"/>
    </row>
    <row r="10" spans="1:5" ht="9.75" customHeight="1" x14ac:dyDescent="0.35">
      <c r="A10" s="47">
        <v>3120</v>
      </c>
      <c r="B10" s="29" t="s">
        <v>439</v>
      </c>
      <c r="C10" s="48">
        <v>0</v>
      </c>
      <c r="D10" s="29"/>
      <c r="E10" s="29"/>
    </row>
    <row r="11" spans="1:5" ht="9.75" customHeight="1" x14ac:dyDescent="0.35">
      <c r="A11" s="47">
        <v>3130</v>
      </c>
      <c r="B11" s="29" t="s">
        <v>440</v>
      </c>
      <c r="C11" s="48">
        <v>0</v>
      </c>
      <c r="D11" s="29"/>
      <c r="E11" s="29"/>
    </row>
    <row r="12" spans="1:5" ht="9.75" customHeight="1" x14ac:dyDescent="0.35">
      <c r="A12" s="29"/>
      <c r="B12" s="29"/>
      <c r="C12" s="29"/>
      <c r="D12" s="29"/>
      <c r="E12" s="29"/>
    </row>
    <row r="13" spans="1:5" ht="9.75" customHeight="1" x14ac:dyDescent="0.35">
      <c r="A13" s="27" t="s">
        <v>441</v>
      </c>
      <c r="B13" s="27"/>
      <c r="C13" s="27"/>
      <c r="D13" s="27"/>
      <c r="E13" s="27"/>
    </row>
    <row r="14" spans="1:5" ht="9.75" customHeight="1" x14ac:dyDescent="0.35">
      <c r="A14" s="31" t="s">
        <v>70</v>
      </c>
      <c r="B14" s="31" t="s">
        <v>71</v>
      </c>
      <c r="C14" s="31" t="s">
        <v>72</v>
      </c>
      <c r="D14" s="31" t="s">
        <v>442</v>
      </c>
      <c r="E14" s="31"/>
    </row>
    <row r="15" spans="1:5" ht="9.75" customHeight="1" x14ac:dyDescent="0.35">
      <c r="A15" s="47">
        <v>3210</v>
      </c>
      <c r="B15" s="29" t="s">
        <v>443</v>
      </c>
      <c r="C15" s="48">
        <v>4961897.66</v>
      </c>
      <c r="D15" s="29"/>
      <c r="E15" s="29"/>
    </row>
    <row r="16" spans="1:5" ht="9.75" customHeight="1" x14ac:dyDescent="0.35">
      <c r="A16" s="47">
        <v>3220</v>
      </c>
      <c r="B16" s="29" t="s">
        <v>444</v>
      </c>
      <c r="C16" s="48">
        <v>33077754.629999999</v>
      </c>
      <c r="D16" s="29"/>
      <c r="E16" s="29"/>
    </row>
    <row r="17" spans="1:4" ht="9.75" customHeight="1" x14ac:dyDescent="0.35">
      <c r="A17" s="47">
        <v>3230</v>
      </c>
      <c r="B17" s="29" t="s">
        <v>445</v>
      </c>
      <c r="C17" s="48">
        <f>SUM(C18:C21)</f>
        <v>0</v>
      </c>
      <c r="D17" s="29"/>
    </row>
    <row r="18" spans="1:4" ht="9.75" customHeight="1" x14ac:dyDescent="0.35">
      <c r="A18" s="47">
        <v>3231</v>
      </c>
      <c r="B18" s="29" t="s">
        <v>446</v>
      </c>
      <c r="C18" s="48">
        <v>0</v>
      </c>
      <c r="D18" s="29"/>
    </row>
    <row r="19" spans="1:4" ht="9.75" customHeight="1" x14ac:dyDescent="0.35">
      <c r="A19" s="47">
        <v>3232</v>
      </c>
      <c r="B19" s="29" t="s">
        <v>447</v>
      </c>
      <c r="C19" s="48">
        <v>0</v>
      </c>
      <c r="D19" s="29"/>
    </row>
    <row r="20" spans="1:4" ht="9.75" customHeight="1" x14ac:dyDescent="0.35">
      <c r="A20" s="47">
        <v>3233</v>
      </c>
      <c r="B20" s="29" t="s">
        <v>448</v>
      </c>
      <c r="C20" s="48">
        <v>0</v>
      </c>
      <c r="D20" s="29"/>
    </row>
    <row r="21" spans="1:4" ht="9.75" customHeight="1" x14ac:dyDescent="0.35">
      <c r="A21" s="47">
        <v>3239</v>
      </c>
      <c r="B21" s="29" t="s">
        <v>449</v>
      </c>
      <c r="C21" s="48">
        <v>0</v>
      </c>
      <c r="D21" s="29"/>
    </row>
    <row r="22" spans="1:4" ht="9.75" customHeight="1" x14ac:dyDescent="0.35">
      <c r="A22" s="47">
        <v>3240</v>
      </c>
      <c r="B22" s="29" t="s">
        <v>450</v>
      </c>
      <c r="C22" s="48">
        <f>SUM(C23:C25)</f>
        <v>0</v>
      </c>
      <c r="D22" s="29"/>
    </row>
    <row r="23" spans="1:4" ht="9.75" customHeight="1" x14ac:dyDescent="0.35">
      <c r="A23" s="47">
        <v>3241</v>
      </c>
      <c r="B23" s="29" t="s">
        <v>451</v>
      </c>
      <c r="C23" s="48">
        <v>0</v>
      </c>
      <c r="D23" s="29"/>
    </row>
    <row r="24" spans="1:4" ht="9.75" customHeight="1" x14ac:dyDescent="0.35">
      <c r="A24" s="47">
        <v>3242</v>
      </c>
      <c r="B24" s="29" t="s">
        <v>452</v>
      </c>
      <c r="C24" s="48">
        <v>0</v>
      </c>
      <c r="D24" s="29"/>
    </row>
    <row r="25" spans="1:4" ht="9.75" customHeight="1" x14ac:dyDescent="0.35">
      <c r="A25" s="47">
        <v>3243</v>
      </c>
      <c r="B25" s="29" t="s">
        <v>453</v>
      </c>
      <c r="C25" s="48">
        <v>0</v>
      </c>
      <c r="D25" s="29"/>
    </row>
    <row r="26" spans="1:4" ht="9.75" customHeight="1" x14ac:dyDescent="0.35">
      <c r="A26" s="47">
        <v>3250</v>
      </c>
      <c r="B26" s="29" t="s">
        <v>454</v>
      </c>
      <c r="C26" s="48">
        <f>SUM(C27:C28)</f>
        <v>0</v>
      </c>
      <c r="D26" s="29"/>
    </row>
    <row r="27" spans="1:4" ht="9.75" customHeight="1" x14ac:dyDescent="0.35">
      <c r="A27" s="47">
        <v>3251</v>
      </c>
      <c r="B27" s="29" t="s">
        <v>455</v>
      </c>
      <c r="C27" s="48">
        <v>0</v>
      </c>
      <c r="D27" s="29"/>
    </row>
    <row r="28" spans="1:4" ht="9.75" customHeight="1" x14ac:dyDescent="0.35">
      <c r="A28" s="47">
        <v>3252</v>
      </c>
      <c r="B28" s="29" t="s">
        <v>456</v>
      </c>
      <c r="C28" s="48">
        <v>0</v>
      </c>
      <c r="D28" s="29"/>
    </row>
    <row r="29" spans="1:4" ht="9.75" customHeight="1" x14ac:dyDescent="0.35">
      <c r="A29" s="29"/>
      <c r="B29" s="29"/>
      <c r="C29" s="29"/>
      <c r="D29" s="29"/>
    </row>
    <row r="30" spans="1:4" ht="9.75" customHeight="1" x14ac:dyDescent="0.35">
      <c r="A30" s="29"/>
      <c r="B30" s="29" t="s">
        <v>66</v>
      </c>
      <c r="C30" s="29"/>
      <c r="D30" s="29"/>
    </row>
    <row r="33" spans="2:4" ht="15" customHeight="1" x14ac:dyDescent="0.35">
      <c r="B33" s="110"/>
      <c r="C33" s="110"/>
      <c r="D33" s="110"/>
    </row>
    <row r="34" spans="2:4" ht="15" customHeight="1" x14ac:dyDescent="0.35">
      <c r="B34" s="110"/>
      <c r="C34" s="110"/>
      <c r="D34" s="110"/>
    </row>
    <row r="35" spans="2:4" ht="15" customHeight="1" x14ac:dyDescent="0.35">
      <c r="B35"/>
      <c r="C35" s="110"/>
      <c r="D35" s="110"/>
    </row>
    <row r="36" spans="2:4" ht="15" customHeight="1" x14ac:dyDescent="0.35">
      <c r="B36" s="110"/>
      <c r="C36" s="110"/>
      <c r="D36" s="110"/>
    </row>
    <row r="37" spans="2:4" ht="15" customHeight="1" x14ac:dyDescent="0.35">
      <c r="B37" s="110"/>
      <c r="C37" s="110"/>
      <c r="D37" s="110"/>
    </row>
    <row r="38" spans="2:4" ht="15" customHeight="1" x14ac:dyDescent="0.35">
      <c r="B38" s="110"/>
      <c r="C38" s="110"/>
      <c r="D38" s="110"/>
    </row>
    <row r="39" spans="2:4" ht="15" customHeight="1" x14ac:dyDescent="0.35">
      <c r="B39" s="110"/>
      <c r="C39" s="110"/>
      <c r="D39" s="110"/>
    </row>
    <row r="40" spans="2:4" ht="15" customHeight="1" x14ac:dyDescent="0.35">
      <c r="B40" s="110"/>
      <c r="C40" s="110"/>
      <c r="D40" s="110"/>
    </row>
    <row r="41" spans="2:4" ht="15" customHeight="1" x14ac:dyDescent="0.35">
      <c r="B41" s="110"/>
      <c r="C41" s="110"/>
      <c r="D41" s="110"/>
    </row>
    <row r="42" spans="2:4" ht="15" customHeight="1" x14ac:dyDescent="0.35">
      <c r="B42" s="110"/>
      <c r="C42" s="110"/>
      <c r="D42" s="110"/>
    </row>
    <row r="43" spans="2:4" ht="15" customHeight="1" x14ac:dyDescent="0.35">
      <c r="B43" s="110"/>
      <c r="C43" s="110"/>
      <c r="D43" s="110"/>
    </row>
    <row r="44" spans="2:4" ht="15" customHeight="1" x14ac:dyDescent="0.35">
      <c r="B44" s="110"/>
      <c r="C44" s="110"/>
      <c r="D44" s="110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1"/>
  <sheetViews>
    <sheetView topLeftCell="A119" workbookViewId="0">
      <selection activeCell="B140" sqref="B140:D151"/>
    </sheetView>
  </sheetViews>
  <sheetFormatPr baseColWidth="10" defaultColWidth="16.77734375" defaultRowHeight="15" customHeight="1" x14ac:dyDescent="0.35"/>
  <cols>
    <col min="1" max="1" width="11.6640625" style="3" customWidth="1"/>
    <col min="2" max="2" width="74" style="3" customWidth="1"/>
    <col min="3" max="3" width="17.6640625" style="3" customWidth="1"/>
    <col min="4" max="4" width="19.109375" style="3" customWidth="1"/>
    <col min="5" max="5" width="22.33203125" style="3" customWidth="1"/>
    <col min="6" max="22" width="10.6640625" style="3" customWidth="1"/>
    <col min="23" max="16384" width="16.77734375" style="3"/>
  </cols>
  <sheetData>
    <row r="1" spans="1:5" ht="11.25" customHeight="1" x14ac:dyDescent="0.35">
      <c r="A1" s="119" t="str">
        <f>'Notas a los Edos Financieros'!A1:B1</f>
        <v>Parque Ecológico Metropolitano de León, Gto. "Eliseo Martínez Pérez"</v>
      </c>
      <c r="B1" s="114"/>
      <c r="C1" s="114"/>
      <c r="D1" s="46" t="s">
        <v>0</v>
      </c>
      <c r="E1" s="24">
        <f>'[4]Notas a los Edos Financieros'!D1</f>
        <v>2024</v>
      </c>
    </row>
    <row r="2" spans="1:5" ht="11.25" customHeight="1" x14ac:dyDescent="0.35">
      <c r="A2" s="119" t="s">
        <v>457</v>
      </c>
      <c r="B2" s="114"/>
      <c r="C2" s="114"/>
      <c r="D2" s="46" t="s">
        <v>2</v>
      </c>
      <c r="E2" s="24" t="str">
        <f>'[4]Notas a los Edos Financieros'!D2</f>
        <v>Trimestral</v>
      </c>
    </row>
    <row r="3" spans="1:5" ht="11.25" customHeight="1" x14ac:dyDescent="0.35">
      <c r="A3" s="119" t="s">
        <v>602</v>
      </c>
      <c r="B3" s="114"/>
      <c r="C3" s="114"/>
      <c r="D3" s="46" t="s">
        <v>4</v>
      </c>
      <c r="E3" s="24">
        <f>'Notas a los Edos Financieros'!D3</f>
        <v>4</v>
      </c>
    </row>
    <row r="4" spans="1:5" ht="11.25" customHeight="1" x14ac:dyDescent="0.35">
      <c r="A4" s="119" t="s">
        <v>5</v>
      </c>
      <c r="B4" s="114"/>
      <c r="C4" s="114"/>
      <c r="D4" s="46"/>
      <c r="E4" s="24"/>
    </row>
    <row r="5" spans="1:5" ht="9.75" customHeight="1" x14ac:dyDescent="0.35">
      <c r="A5" s="26" t="s">
        <v>68</v>
      </c>
      <c r="B5" s="27"/>
      <c r="C5" s="27"/>
      <c r="D5" s="27"/>
      <c r="E5" s="27"/>
    </row>
    <row r="6" spans="1:5" ht="9.75" customHeight="1" x14ac:dyDescent="0.35">
      <c r="A6" s="29"/>
      <c r="B6" s="29"/>
      <c r="C6" s="29"/>
      <c r="D6" s="29"/>
      <c r="E6" s="29"/>
    </row>
    <row r="7" spans="1:5" ht="9.75" customHeight="1" x14ac:dyDescent="0.35">
      <c r="A7" s="27" t="s">
        <v>458</v>
      </c>
      <c r="B7" s="27"/>
      <c r="C7" s="27"/>
      <c r="D7" s="27"/>
      <c r="E7" s="29"/>
    </row>
    <row r="8" spans="1:5" ht="9.75" customHeight="1" x14ac:dyDescent="0.35">
      <c r="A8" s="31" t="s">
        <v>70</v>
      </c>
      <c r="B8" s="31" t="s">
        <v>71</v>
      </c>
      <c r="C8" s="32">
        <v>2024</v>
      </c>
      <c r="D8" s="32">
        <v>2023</v>
      </c>
      <c r="E8" s="29"/>
    </row>
    <row r="9" spans="1:5" ht="9.75" customHeight="1" x14ac:dyDescent="0.35">
      <c r="A9" s="47">
        <v>1111</v>
      </c>
      <c r="B9" s="29" t="s">
        <v>459</v>
      </c>
      <c r="C9" s="48">
        <v>18000</v>
      </c>
      <c r="D9" s="48">
        <v>13000</v>
      </c>
      <c r="E9" s="29"/>
    </row>
    <row r="10" spans="1:5" ht="9.75" customHeight="1" x14ac:dyDescent="0.35">
      <c r="A10" s="47">
        <v>1112</v>
      </c>
      <c r="B10" s="29" t="s">
        <v>460</v>
      </c>
      <c r="C10" s="48">
        <v>7577516.7000000002</v>
      </c>
      <c r="D10" s="48">
        <v>20584220.539999999</v>
      </c>
      <c r="E10" s="29"/>
    </row>
    <row r="11" spans="1:5" ht="9.75" customHeight="1" x14ac:dyDescent="0.35">
      <c r="A11" s="47">
        <v>1113</v>
      </c>
      <c r="B11" s="29" t="s">
        <v>461</v>
      </c>
      <c r="C11" s="48">
        <v>0</v>
      </c>
      <c r="D11" s="48">
        <v>0</v>
      </c>
      <c r="E11" s="29"/>
    </row>
    <row r="12" spans="1:5" ht="9.75" customHeight="1" x14ac:dyDescent="0.35">
      <c r="A12" s="47">
        <v>1114</v>
      </c>
      <c r="B12" s="29" t="s">
        <v>280</v>
      </c>
      <c r="C12" s="48">
        <v>15978616.529999999</v>
      </c>
      <c r="D12" s="48">
        <v>0</v>
      </c>
      <c r="E12" s="29"/>
    </row>
    <row r="13" spans="1:5" ht="9.75" customHeight="1" x14ac:dyDescent="0.35">
      <c r="A13" s="47">
        <v>1115</v>
      </c>
      <c r="B13" s="29" t="s">
        <v>282</v>
      </c>
      <c r="C13" s="48">
        <v>0</v>
      </c>
      <c r="D13" s="48">
        <v>0</v>
      </c>
      <c r="E13" s="29"/>
    </row>
    <row r="14" spans="1:5" ht="9.75" customHeight="1" x14ac:dyDescent="0.35">
      <c r="A14" s="47">
        <v>1116</v>
      </c>
      <c r="B14" s="29" t="s">
        <v>462</v>
      </c>
      <c r="C14" s="48">
        <v>0</v>
      </c>
      <c r="D14" s="48">
        <v>0</v>
      </c>
      <c r="E14" s="29"/>
    </row>
    <row r="15" spans="1:5" ht="9.75" customHeight="1" x14ac:dyDescent="0.35">
      <c r="A15" s="47">
        <v>1119</v>
      </c>
      <c r="B15" s="29" t="s">
        <v>463</v>
      </c>
      <c r="C15" s="48">
        <v>0</v>
      </c>
      <c r="D15" s="48">
        <v>0</v>
      </c>
      <c r="E15" s="29"/>
    </row>
    <row r="16" spans="1:5" ht="9.75" customHeight="1" x14ac:dyDescent="0.35">
      <c r="A16" s="53">
        <v>1110</v>
      </c>
      <c r="B16" s="54" t="s">
        <v>464</v>
      </c>
      <c r="C16" s="49">
        <f>SUM(C9:C15)</f>
        <v>23574133.23</v>
      </c>
      <c r="D16" s="49">
        <f>SUM(D9:D15)</f>
        <v>20597220.539999999</v>
      </c>
      <c r="E16" s="29"/>
    </row>
    <row r="17" spans="1:4" ht="9.75" customHeight="1" x14ac:dyDescent="0.35"/>
    <row r="18" spans="1:4" ht="9.75" customHeight="1" x14ac:dyDescent="0.35"/>
    <row r="19" spans="1:4" ht="9.75" customHeight="1" x14ac:dyDescent="0.35">
      <c r="A19" s="27" t="s">
        <v>465</v>
      </c>
      <c r="B19" s="27"/>
      <c r="C19" s="27"/>
      <c r="D19" s="27"/>
    </row>
    <row r="20" spans="1:4" ht="9.75" customHeight="1" x14ac:dyDescent="0.35">
      <c r="A20" s="31" t="s">
        <v>70</v>
      </c>
      <c r="B20" s="31" t="s">
        <v>71</v>
      </c>
      <c r="C20" s="32">
        <v>2024</v>
      </c>
      <c r="D20" s="32">
        <v>2023</v>
      </c>
    </row>
    <row r="21" spans="1:4" ht="9.75" customHeight="1" x14ac:dyDescent="0.35">
      <c r="A21" s="53">
        <v>1230</v>
      </c>
      <c r="B21" s="55" t="s">
        <v>329</v>
      </c>
      <c r="C21" s="49">
        <f>SUM(C22:C28)</f>
        <v>0</v>
      </c>
      <c r="D21" s="49">
        <f>SUM(D22:D28)</f>
        <v>0</v>
      </c>
    </row>
    <row r="22" spans="1:4" ht="9.75" customHeight="1" x14ac:dyDescent="0.35">
      <c r="A22" s="47">
        <v>1231</v>
      </c>
      <c r="B22" s="29" t="s">
        <v>330</v>
      </c>
      <c r="C22" s="48">
        <v>0</v>
      </c>
      <c r="D22" s="48">
        <v>0</v>
      </c>
    </row>
    <row r="23" spans="1:4" ht="9.75" customHeight="1" x14ac:dyDescent="0.35">
      <c r="A23" s="47">
        <v>1232</v>
      </c>
      <c r="B23" s="29" t="s">
        <v>331</v>
      </c>
      <c r="C23" s="48">
        <v>0</v>
      </c>
      <c r="D23" s="48">
        <v>0</v>
      </c>
    </row>
    <row r="24" spans="1:4" ht="9.75" customHeight="1" x14ac:dyDescent="0.35">
      <c r="A24" s="47">
        <v>1233</v>
      </c>
      <c r="B24" s="29" t="s">
        <v>332</v>
      </c>
      <c r="C24" s="48">
        <f>[5]Sumaria!H343</f>
        <v>0</v>
      </c>
      <c r="D24" s="48">
        <v>0</v>
      </c>
    </row>
    <row r="25" spans="1:4" ht="9.75" customHeight="1" x14ac:dyDescent="0.35">
      <c r="A25" s="47">
        <v>1234</v>
      </c>
      <c r="B25" s="29" t="s">
        <v>333</v>
      </c>
      <c r="C25" s="48">
        <v>0</v>
      </c>
      <c r="D25" s="48">
        <v>0</v>
      </c>
    </row>
    <row r="26" spans="1:4" ht="9.75" customHeight="1" x14ac:dyDescent="0.35">
      <c r="A26" s="47">
        <v>1235</v>
      </c>
      <c r="B26" s="29" t="s">
        <v>334</v>
      </c>
      <c r="C26" s="48">
        <v>0</v>
      </c>
      <c r="D26" s="48">
        <v>0</v>
      </c>
    </row>
    <row r="27" spans="1:4" ht="9.75" customHeight="1" x14ac:dyDescent="0.35">
      <c r="A27" s="47">
        <v>1236</v>
      </c>
      <c r="B27" s="29" t="s">
        <v>336</v>
      </c>
      <c r="C27" s="48">
        <v>0</v>
      </c>
      <c r="D27" s="48">
        <v>0</v>
      </c>
    </row>
    <row r="28" spans="1:4" ht="9.75" customHeight="1" x14ac:dyDescent="0.35">
      <c r="A28" s="47">
        <v>1239</v>
      </c>
      <c r="B28" s="29" t="s">
        <v>337</v>
      </c>
      <c r="C28" s="48">
        <v>0</v>
      </c>
      <c r="D28" s="48">
        <v>0</v>
      </c>
    </row>
    <row r="29" spans="1:4" ht="9.75" customHeight="1" x14ac:dyDescent="0.35">
      <c r="A29" s="53">
        <v>1240</v>
      </c>
      <c r="B29" s="55" t="s">
        <v>338</v>
      </c>
      <c r="C29" s="49">
        <f>SUM(C30:C43)</f>
        <v>2404483.9899999998</v>
      </c>
      <c r="D29" s="49">
        <f>SUM(D30:D43)</f>
        <v>0</v>
      </c>
    </row>
    <row r="30" spans="1:4" ht="9.75" customHeight="1" x14ac:dyDescent="0.35">
      <c r="A30" s="47">
        <v>1241</v>
      </c>
      <c r="B30" s="29" t="s">
        <v>339</v>
      </c>
      <c r="C30" s="48">
        <v>737133.15</v>
      </c>
      <c r="D30" s="48">
        <v>0</v>
      </c>
    </row>
    <row r="31" spans="1:4" ht="9.75" customHeight="1" x14ac:dyDescent="0.35">
      <c r="A31" s="47">
        <v>1242</v>
      </c>
      <c r="B31" s="29" t="s">
        <v>341</v>
      </c>
      <c r="C31" s="48">
        <v>52219</v>
      </c>
      <c r="D31" s="48">
        <v>0</v>
      </c>
    </row>
    <row r="32" spans="1:4" ht="9.75" customHeight="1" x14ac:dyDescent="0.35">
      <c r="A32" s="47">
        <v>1243</v>
      </c>
      <c r="B32" s="29" t="s">
        <v>342</v>
      </c>
      <c r="C32" s="48">
        <v>46284</v>
      </c>
      <c r="D32" s="48">
        <v>0</v>
      </c>
    </row>
    <row r="33" spans="1:4" ht="9.75" customHeight="1" x14ac:dyDescent="0.35">
      <c r="A33" s="47">
        <v>1244</v>
      </c>
      <c r="B33" s="29" t="s">
        <v>343</v>
      </c>
      <c r="C33" s="48">
        <v>1192954</v>
      </c>
      <c r="D33" s="48">
        <v>0</v>
      </c>
    </row>
    <row r="34" spans="1:4" ht="9.75" customHeight="1" x14ac:dyDescent="0.35">
      <c r="A34" s="47">
        <v>1245</v>
      </c>
      <c r="B34" s="29" t="s">
        <v>344</v>
      </c>
      <c r="C34" s="48">
        <v>0</v>
      </c>
      <c r="D34" s="48">
        <v>0</v>
      </c>
    </row>
    <row r="35" spans="1:4" ht="9.75" customHeight="1" x14ac:dyDescent="0.35">
      <c r="A35" s="47">
        <v>1246</v>
      </c>
      <c r="B35" s="29" t="s">
        <v>345</v>
      </c>
      <c r="C35" s="48">
        <v>375893.84</v>
      </c>
      <c r="D35" s="48">
        <v>0</v>
      </c>
    </row>
    <row r="36" spans="1:4" ht="9.75" customHeight="1" x14ac:dyDescent="0.35">
      <c r="A36" s="47">
        <v>1247</v>
      </c>
      <c r="B36" s="29" t="s">
        <v>346</v>
      </c>
      <c r="C36" s="48">
        <v>0</v>
      </c>
      <c r="D36" s="48">
        <v>0</v>
      </c>
    </row>
    <row r="37" spans="1:4" ht="9.75" customHeight="1" x14ac:dyDescent="0.35">
      <c r="A37" s="47">
        <v>1248</v>
      </c>
      <c r="B37" s="29" t="s">
        <v>347</v>
      </c>
      <c r="C37" s="48">
        <v>0</v>
      </c>
      <c r="D37" s="48">
        <v>0</v>
      </c>
    </row>
    <row r="38" spans="1:4" ht="9.75" customHeight="1" x14ac:dyDescent="0.35">
      <c r="A38" s="53">
        <v>1250</v>
      </c>
      <c r="B38" s="55" t="s">
        <v>353</v>
      </c>
      <c r="C38" s="49">
        <v>0</v>
      </c>
      <c r="D38" s="49">
        <v>0</v>
      </c>
    </row>
    <row r="39" spans="1:4" ht="9.75" customHeight="1" x14ac:dyDescent="0.35">
      <c r="A39" s="47">
        <v>1251</v>
      </c>
      <c r="B39" s="29" t="s">
        <v>354</v>
      </c>
      <c r="C39" s="48">
        <v>0</v>
      </c>
      <c r="D39" s="48">
        <v>0</v>
      </c>
    </row>
    <row r="40" spans="1:4" ht="9.75" customHeight="1" x14ac:dyDescent="0.35">
      <c r="A40" s="47">
        <v>1252</v>
      </c>
      <c r="B40" s="29" t="s">
        <v>355</v>
      </c>
      <c r="C40" s="48">
        <v>0</v>
      </c>
      <c r="D40" s="48">
        <v>0</v>
      </c>
    </row>
    <row r="41" spans="1:4" ht="9.75" customHeight="1" x14ac:dyDescent="0.35">
      <c r="A41" s="47">
        <v>1253</v>
      </c>
      <c r="B41" s="29" t="s">
        <v>356</v>
      </c>
      <c r="C41" s="48">
        <v>0</v>
      </c>
      <c r="D41" s="48">
        <v>0</v>
      </c>
    </row>
    <row r="42" spans="1:4" ht="9.75" customHeight="1" x14ac:dyDescent="0.35">
      <c r="A42" s="47">
        <v>1254</v>
      </c>
      <c r="B42" s="29" t="s">
        <v>357</v>
      </c>
      <c r="C42" s="48">
        <v>0</v>
      </c>
      <c r="D42" s="48">
        <v>0</v>
      </c>
    </row>
    <row r="43" spans="1:4" ht="9.75" customHeight="1" x14ac:dyDescent="0.35">
      <c r="A43" s="47">
        <v>1259</v>
      </c>
      <c r="B43" s="29" t="s">
        <v>358</v>
      </c>
      <c r="C43" s="48">
        <v>0</v>
      </c>
      <c r="D43" s="48">
        <v>0</v>
      </c>
    </row>
    <row r="44" spans="1:4" ht="9.75" customHeight="1" x14ac:dyDescent="0.35">
      <c r="A44" s="47"/>
      <c r="B44" s="54" t="s">
        <v>466</v>
      </c>
      <c r="C44" s="49">
        <f>C21+C29+C38</f>
        <v>2404483.9899999998</v>
      </c>
      <c r="D44" s="49">
        <f>D21+D29+D38</f>
        <v>0</v>
      </c>
    </row>
    <row r="45" spans="1:4" ht="9.75" customHeight="1" x14ac:dyDescent="0.35">
      <c r="A45" s="29"/>
      <c r="B45" s="29"/>
      <c r="C45" s="29"/>
      <c r="D45" s="29"/>
    </row>
    <row r="46" spans="1:4" ht="9.75" customHeight="1" x14ac:dyDescent="0.35">
      <c r="A46" s="27" t="s">
        <v>467</v>
      </c>
      <c r="B46" s="27"/>
      <c r="C46" s="27"/>
      <c r="D46" s="27"/>
    </row>
    <row r="47" spans="1:4" ht="9.75" customHeight="1" x14ac:dyDescent="0.35">
      <c r="A47" s="31" t="s">
        <v>70</v>
      </c>
      <c r="B47" s="31" t="s">
        <v>71</v>
      </c>
      <c r="C47" s="32">
        <v>2024</v>
      </c>
      <c r="D47" s="32">
        <v>2023</v>
      </c>
    </row>
    <row r="48" spans="1:4" ht="11.25" customHeight="1" x14ac:dyDescent="0.35">
      <c r="A48" s="53">
        <v>3210</v>
      </c>
      <c r="B48" s="55" t="s">
        <v>468</v>
      </c>
      <c r="C48" s="49">
        <v>4961897.66</v>
      </c>
      <c r="D48" s="49">
        <v>-7720496.6299999999</v>
      </c>
    </row>
    <row r="49" spans="1:4" ht="11.25" customHeight="1" x14ac:dyDescent="0.35">
      <c r="A49" s="47"/>
      <c r="B49" s="54" t="s">
        <v>469</v>
      </c>
      <c r="C49" s="49">
        <f>C50+C62+C90+C93</f>
        <v>390329.84</v>
      </c>
      <c r="D49" s="49">
        <v>13408791.66</v>
      </c>
    </row>
    <row r="50" spans="1:4" ht="11.25" customHeight="1" x14ac:dyDescent="0.35">
      <c r="A50" s="53">
        <v>5400</v>
      </c>
      <c r="B50" s="55" t="s">
        <v>230</v>
      </c>
      <c r="C50" s="49">
        <v>0</v>
      </c>
      <c r="D50" s="49">
        <v>0</v>
      </c>
    </row>
    <row r="51" spans="1:4" ht="11.25" customHeight="1" x14ac:dyDescent="0.35">
      <c r="A51" s="47">
        <v>5410</v>
      </c>
      <c r="B51" s="29" t="s">
        <v>470</v>
      </c>
      <c r="C51" s="48">
        <v>0</v>
      </c>
      <c r="D51" s="48">
        <v>0</v>
      </c>
    </row>
    <row r="52" spans="1:4" ht="11.25" customHeight="1" x14ac:dyDescent="0.35">
      <c r="A52" s="47">
        <v>5411</v>
      </c>
      <c r="B52" s="29" t="s">
        <v>232</v>
      </c>
      <c r="C52" s="48">
        <v>0</v>
      </c>
      <c r="D52" s="48">
        <v>0</v>
      </c>
    </row>
    <row r="53" spans="1:4" ht="11.25" customHeight="1" x14ac:dyDescent="0.35">
      <c r="A53" s="47">
        <v>5420</v>
      </c>
      <c r="B53" s="29" t="s">
        <v>471</v>
      </c>
      <c r="C53" s="48">
        <v>0</v>
      </c>
      <c r="D53" s="48">
        <v>0</v>
      </c>
    </row>
    <row r="54" spans="1:4" ht="11.25" customHeight="1" x14ac:dyDescent="0.35">
      <c r="A54" s="47">
        <v>5421</v>
      </c>
      <c r="B54" s="29" t="s">
        <v>235</v>
      </c>
      <c r="C54" s="48">
        <v>0</v>
      </c>
      <c r="D54" s="48">
        <v>0</v>
      </c>
    </row>
    <row r="55" spans="1:4" ht="11.25" customHeight="1" x14ac:dyDescent="0.35">
      <c r="A55" s="47">
        <v>5430</v>
      </c>
      <c r="B55" s="29" t="s">
        <v>472</v>
      </c>
      <c r="C55" s="48">
        <v>0</v>
      </c>
      <c r="D55" s="48">
        <v>0</v>
      </c>
    </row>
    <row r="56" spans="1:4" ht="11.25" customHeight="1" x14ac:dyDescent="0.35">
      <c r="A56" s="47">
        <v>5431</v>
      </c>
      <c r="B56" s="29" t="s">
        <v>238</v>
      </c>
      <c r="C56" s="48">
        <v>0</v>
      </c>
      <c r="D56" s="48">
        <v>0</v>
      </c>
    </row>
    <row r="57" spans="1:4" ht="11.25" customHeight="1" x14ac:dyDescent="0.35">
      <c r="A57" s="47">
        <v>5440</v>
      </c>
      <c r="B57" s="29" t="s">
        <v>473</v>
      </c>
      <c r="C57" s="48">
        <v>0</v>
      </c>
      <c r="D57" s="48">
        <v>0</v>
      </c>
    </row>
    <row r="58" spans="1:4" ht="11.25" customHeight="1" x14ac:dyDescent="0.35">
      <c r="A58" s="47">
        <v>5441</v>
      </c>
      <c r="B58" s="29" t="s">
        <v>473</v>
      </c>
      <c r="C58" s="48">
        <v>0</v>
      </c>
      <c r="D58" s="48">
        <v>0</v>
      </c>
    </row>
    <row r="59" spans="1:4" ht="11.25" customHeight="1" x14ac:dyDescent="0.35">
      <c r="A59" s="47">
        <v>5450</v>
      </c>
      <c r="B59" s="29" t="s">
        <v>474</v>
      </c>
      <c r="C59" s="48">
        <v>0</v>
      </c>
      <c r="D59" s="48">
        <v>0</v>
      </c>
    </row>
    <row r="60" spans="1:4" ht="11.25" customHeight="1" x14ac:dyDescent="0.35">
      <c r="A60" s="47">
        <v>5451</v>
      </c>
      <c r="B60" s="29" t="s">
        <v>242</v>
      </c>
      <c r="C60" s="48">
        <v>0</v>
      </c>
      <c r="D60" s="48">
        <v>0</v>
      </c>
    </row>
    <row r="61" spans="1:4" ht="11.25" customHeight="1" x14ac:dyDescent="0.35">
      <c r="A61" s="47">
        <v>5452</v>
      </c>
      <c r="B61" s="29" t="s">
        <v>243</v>
      </c>
      <c r="C61" s="48">
        <v>0</v>
      </c>
      <c r="D61" s="48">
        <v>0</v>
      </c>
    </row>
    <row r="62" spans="1:4" ht="11.25" customHeight="1" x14ac:dyDescent="0.35">
      <c r="A62" s="53">
        <v>5500</v>
      </c>
      <c r="B62" s="55" t="s">
        <v>244</v>
      </c>
      <c r="C62" s="49">
        <f>C63+C72+C75+C81</f>
        <v>390329.84</v>
      </c>
      <c r="D62" s="49">
        <f>D63+D72+D75+D81</f>
        <v>0</v>
      </c>
    </row>
    <row r="63" spans="1:4" ht="11.25" customHeight="1" x14ac:dyDescent="0.35">
      <c r="A63" s="53">
        <v>5510</v>
      </c>
      <c r="B63" s="55" t="s">
        <v>245</v>
      </c>
      <c r="C63" s="49">
        <f>SUM(C64:C71)</f>
        <v>377878.75</v>
      </c>
      <c r="D63" s="49">
        <f>SUM(D64:D71)</f>
        <v>0</v>
      </c>
    </row>
    <row r="64" spans="1:4" ht="11.25" customHeight="1" x14ac:dyDescent="0.35">
      <c r="A64" s="47">
        <v>5511</v>
      </c>
      <c r="B64" s="29" t="s">
        <v>246</v>
      </c>
      <c r="C64" s="48">
        <v>0</v>
      </c>
      <c r="D64" s="48">
        <v>0</v>
      </c>
    </row>
    <row r="65" spans="1:4" ht="11.25" customHeight="1" x14ac:dyDescent="0.35">
      <c r="A65" s="47">
        <v>5512</v>
      </c>
      <c r="B65" s="29" t="s">
        <v>247</v>
      </c>
      <c r="C65" s="48">
        <v>0</v>
      </c>
      <c r="D65" s="48">
        <v>0</v>
      </c>
    </row>
    <row r="66" spans="1:4" ht="11.25" customHeight="1" x14ac:dyDescent="0.35">
      <c r="A66" s="47">
        <v>5513</v>
      </c>
      <c r="B66" s="29" t="s">
        <v>248</v>
      </c>
      <c r="C66" s="48">
        <v>0</v>
      </c>
      <c r="D66" s="48">
        <v>0</v>
      </c>
    </row>
    <row r="67" spans="1:4" ht="11.25" customHeight="1" x14ac:dyDescent="0.35">
      <c r="A67" s="47">
        <v>5514</v>
      </c>
      <c r="B67" s="29" t="s">
        <v>249</v>
      </c>
      <c r="C67" s="48">
        <v>0</v>
      </c>
      <c r="D67" s="48">
        <v>0</v>
      </c>
    </row>
    <row r="68" spans="1:4" ht="11.25" customHeight="1" x14ac:dyDescent="0.35">
      <c r="A68" s="47">
        <v>5515</v>
      </c>
      <c r="B68" s="29" t="s">
        <v>250</v>
      </c>
      <c r="C68" s="48">
        <v>377878.75</v>
      </c>
      <c r="D68" s="48">
        <v>0</v>
      </c>
    </row>
    <row r="69" spans="1:4" ht="11.25" customHeight="1" x14ac:dyDescent="0.35">
      <c r="A69" s="47">
        <v>5516</v>
      </c>
      <c r="B69" s="29" t="s">
        <v>251</v>
      </c>
      <c r="C69" s="48">
        <v>0</v>
      </c>
      <c r="D69" s="48">
        <v>0</v>
      </c>
    </row>
    <row r="70" spans="1:4" ht="11.25" customHeight="1" x14ac:dyDescent="0.35">
      <c r="A70" s="47">
        <v>5517</v>
      </c>
      <c r="B70" s="29" t="s">
        <v>252</v>
      </c>
      <c r="C70" s="48">
        <v>0</v>
      </c>
      <c r="D70" s="48">
        <v>0</v>
      </c>
    </row>
    <row r="71" spans="1:4" ht="11.25" customHeight="1" x14ac:dyDescent="0.35">
      <c r="A71" s="47">
        <v>5518</v>
      </c>
      <c r="B71" s="29" t="s">
        <v>253</v>
      </c>
      <c r="C71" s="48">
        <v>0</v>
      </c>
      <c r="D71" s="48">
        <v>0</v>
      </c>
    </row>
    <row r="72" spans="1:4" ht="11.25" customHeight="1" x14ac:dyDescent="0.35">
      <c r="A72" s="53">
        <v>5520</v>
      </c>
      <c r="B72" s="55" t="s">
        <v>254</v>
      </c>
      <c r="C72" s="49">
        <f>SUM(C73:C74)</f>
        <v>0</v>
      </c>
      <c r="D72" s="49">
        <f>SUM(D73:D74)</f>
        <v>0</v>
      </c>
    </row>
    <row r="73" spans="1:4" ht="11.25" customHeight="1" x14ac:dyDescent="0.35">
      <c r="A73" s="47">
        <v>5521</v>
      </c>
      <c r="B73" s="29" t="s">
        <v>255</v>
      </c>
      <c r="C73" s="48">
        <v>0</v>
      </c>
      <c r="D73" s="48">
        <v>0</v>
      </c>
    </row>
    <row r="74" spans="1:4" ht="11.25" customHeight="1" x14ac:dyDescent="0.35">
      <c r="A74" s="47">
        <v>5522</v>
      </c>
      <c r="B74" s="29" t="s">
        <v>257</v>
      </c>
      <c r="C74" s="48">
        <v>0</v>
      </c>
      <c r="D74" s="48">
        <v>0</v>
      </c>
    </row>
    <row r="75" spans="1:4" ht="11.25" customHeight="1" x14ac:dyDescent="0.35">
      <c r="A75" s="53">
        <v>5530</v>
      </c>
      <c r="B75" s="55" t="s">
        <v>258</v>
      </c>
      <c r="C75" s="49">
        <f>SUM(C76:C80)</f>
        <v>0</v>
      </c>
      <c r="D75" s="49">
        <v>0</v>
      </c>
    </row>
    <row r="76" spans="1:4" ht="11.25" customHeight="1" x14ac:dyDescent="0.35">
      <c r="A76" s="47">
        <v>5531</v>
      </c>
      <c r="B76" s="29" t="s">
        <v>259</v>
      </c>
      <c r="C76" s="48">
        <v>0</v>
      </c>
      <c r="D76" s="48">
        <v>0</v>
      </c>
    </row>
    <row r="77" spans="1:4" ht="11.25" customHeight="1" x14ac:dyDescent="0.35">
      <c r="A77" s="47">
        <v>5532</v>
      </c>
      <c r="B77" s="29" t="s">
        <v>260</v>
      </c>
      <c r="C77" s="48">
        <v>0</v>
      </c>
      <c r="D77" s="48">
        <v>0</v>
      </c>
    </row>
    <row r="78" spans="1:4" ht="11.25" customHeight="1" x14ac:dyDescent="0.35">
      <c r="A78" s="47">
        <v>5533</v>
      </c>
      <c r="B78" s="29" t="s">
        <v>261</v>
      </c>
      <c r="C78" s="48">
        <v>0</v>
      </c>
      <c r="D78" s="48">
        <v>0</v>
      </c>
    </row>
    <row r="79" spans="1:4" ht="11.25" customHeight="1" x14ac:dyDescent="0.35">
      <c r="A79" s="47">
        <v>5534</v>
      </c>
      <c r="B79" s="29" t="s">
        <v>262</v>
      </c>
      <c r="C79" s="48">
        <v>0</v>
      </c>
      <c r="D79" s="48">
        <v>0</v>
      </c>
    </row>
    <row r="80" spans="1:4" ht="11.25" customHeight="1" x14ac:dyDescent="0.35">
      <c r="A80" s="47">
        <v>5535</v>
      </c>
      <c r="B80" s="29" t="s">
        <v>263</v>
      </c>
      <c r="C80" s="48">
        <v>0</v>
      </c>
      <c r="D80" s="48">
        <v>0</v>
      </c>
    </row>
    <row r="81" spans="1:4" ht="11.25" customHeight="1" x14ac:dyDescent="0.35">
      <c r="A81" s="53">
        <v>5590</v>
      </c>
      <c r="B81" s="55" t="s">
        <v>264</v>
      </c>
      <c r="C81" s="49">
        <f>SUM(C82:C89)</f>
        <v>12451.09</v>
      </c>
      <c r="D81" s="49">
        <v>0</v>
      </c>
    </row>
    <row r="82" spans="1:4" ht="11.25" customHeight="1" x14ac:dyDescent="0.35">
      <c r="A82" s="47">
        <v>5591</v>
      </c>
      <c r="B82" s="29" t="s">
        <v>265</v>
      </c>
      <c r="C82" s="48">
        <v>0</v>
      </c>
      <c r="D82" s="48">
        <v>0</v>
      </c>
    </row>
    <row r="83" spans="1:4" ht="11.25" customHeight="1" x14ac:dyDescent="0.35">
      <c r="A83" s="47">
        <v>5592</v>
      </c>
      <c r="B83" s="29" t="s">
        <v>266</v>
      </c>
      <c r="C83" s="48">
        <v>0</v>
      </c>
      <c r="D83" s="48">
        <v>0</v>
      </c>
    </row>
    <row r="84" spans="1:4" ht="11.25" customHeight="1" x14ac:dyDescent="0.35">
      <c r="A84" s="47">
        <v>5593</v>
      </c>
      <c r="B84" s="29" t="s">
        <v>267</v>
      </c>
      <c r="C84" s="48">
        <v>0</v>
      </c>
      <c r="D84" s="48">
        <v>0</v>
      </c>
    </row>
    <row r="85" spans="1:4" ht="11.25" customHeight="1" x14ac:dyDescent="0.35">
      <c r="A85" s="47">
        <v>5594</v>
      </c>
      <c r="B85" s="29" t="s">
        <v>475</v>
      </c>
      <c r="C85" s="48">
        <v>0</v>
      </c>
      <c r="D85" s="48">
        <v>0</v>
      </c>
    </row>
    <row r="86" spans="1:4" ht="11.25" customHeight="1" x14ac:dyDescent="0.35">
      <c r="A86" s="47">
        <v>5595</v>
      </c>
      <c r="B86" s="29" t="s">
        <v>269</v>
      </c>
      <c r="C86" s="48">
        <v>0</v>
      </c>
      <c r="D86" s="48">
        <v>0</v>
      </c>
    </row>
    <row r="87" spans="1:4" ht="11.25" customHeight="1" x14ac:dyDescent="0.35">
      <c r="A87" s="47">
        <v>5596</v>
      </c>
      <c r="B87" s="29" t="s">
        <v>153</v>
      </c>
      <c r="C87" s="48">
        <v>0</v>
      </c>
      <c r="D87" s="48">
        <v>0</v>
      </c>
    </row>
    <row r="88" spans="1:4" ht="11.25" customHeight="1" x14ac:dyDescent="0.35">
      <c r="A88" s="47">
        <v>5597</v>
      </c>
      <c r="B88" s="29" t="s">
        <v>270</v>
      </c>
      <c r="C88" s="48">
        <v>0</v>
      </c>
      <c r="D88" s="48">
        <v>0</v>
      </c>
    </row>
    <row r="89" spans="1:4" ht="11.25" customHeight="1" x14ac:dyDescent="0.35">
      <c r="A89" s="47">
        <v>5599</v>
      </c>
      <c r="B89" s="29" t="s">
        <v>272</v>
      </c>
      <c r="C89" s="48">
        <v>12451.09</v>
      </c>
      <c r="D89" s="48">
        <v>0</v>
      </c>
    </row>
    <row r="90" spans="1:4" ht="11.25" customHeight="1" x14ac:dyDescent="0.35">
      <c r="A90" s="53">
        <v>5600</v>
      </c>
      <c r="B90" s="55" t="s">
        <v>274</v>
      </c>
      <c r="C90" s="49">
        <v>0</v>
      </c>
      <c r="D90" s="49">
        <v>0</v>
      </c>
    </row>
    <row r="91" spans="1:4" ht="11.25" customHeight="1" x14ac:dyDescent="0.35">
      <c r="A91" s="53">
        <v>5610</v>
      </c>
      <c r="B91" s="55" t="s">
        <v>275</v>
      </c>
      <c r="C91" s="49">
        <v>0</v>
      </c>
      <c r="D91" s="49">
        <v>0</v>
      </c>
    </row>
    <row r="92" spans="1:4" ht="11.25" customHeight="1" x14ac:dyDescent="0.35">
      <c r="A92" s="47">
        <v>5611</v>
      </c>
      <c r="B92" s="29" t="s">
        <v>276</v>
      </c>
      <c r="C92" s="48">
        <v>0</v>
      </c>
      <c r="D92" s="48">
        <v>0</v>
      </c>
    </row>
    <row r="93" spans="1:4" ht="11.25" customHeight="1" x14ac:dyDescent="0.35">
      <c r="A93" s="53">
        <v>2110</v>
      </c>
      <c r="B93" s="56" t="s">
        <v>476</v>
      </c>
      <c r="C93" s="49">
        <v>0</v>
      </c>
      <c r="D93" s="49">
        <v>0</v>
      </c>
    </row>
    <row r="94" spans="1:4" ht="11.25" customHeight="1" x14ac:dyDescent="0.35">
      <c r="A94" s="47">
        <v>2111</v>
      </c>
      <c r="B94" s="29" t="s">
        <v>477</v>
      </c>
      <c r="C94" s="48">
        <v>0</v>
      </c>
      <c r="D94" s="48">
        <v>0</v>
      </c>
    </row>
    <row r="95" spans="1:4" ht="11.25" customHeight="1" x14ac:dyDescent="0.35">
      <c r="A95" s="47">
        <v>2112</v>
      </c>
      <c r="B95" s="29" t="s">
        <v>478</v>
      </c>
      <c r="C95" s="48">
        <v>0</v>
      </c>
      <c r="D95" s="48">
        <v>0</v>
      </c>
    </row>
    <row r="96" spans="1:4" ht="11.25" customHeight="1" x14ac:dyDescent="0.35">
      <c r="A96" s="47">
        <v>2112</v>
      </c>
      <c r="B96" s="29" t="s">
        <v>479</v>
      </c>
      <c r="C96" s="48">
        <v>0</v>
      </c>
      <c r="D96" s="48">
        <v>0</v>
      </c>
    </row>
    <row r="97" spans="1:4" ht="11.25" customHeight="1" x14ac:dyDescent="0.35">
      <c r="A97" s="47">
        <v>2115</v>
      </c>
      <c r="B97" s="29" t="s">
        <v>480</v>
      </c>
      <c r="C97" s="48">
        <v>0</v>
      </c>
      <c r="D97" s="48">
        <v>0</v>
      </c>
    </row>
    <row r="98" spans="1:4" ht="11.25" customHeight="1" x14ac:dyDescent="0.35">
      <c r="A98" s="47">
        <v>2114</v>
      </c>
      <c r="B98" s="29" t="s">
        <v>481</v>
      </c>
      <c r="C98" s="48">
        <v>0</v>
      </c>
      <c r="D98" s="48">
        <v>0</v>
      </c>
    </row>
    <row r="99" spans="1:4" ht="11.25" customHeight="1" x14ac:dyDescent="0.35">
      <c r="A99" s="53">
        <v>5120</v>
      </c>
      <c r="B99" s="56" t="s">
        <v>316</v>
      </c>
      <c r="C99" s="49">
        <v>0</v>
      </c>
      <c r="D99" s="49">
        <v>0</v>
      </c>
    </row>
    <row r="100" spans="1:4" ht="11.25" customHeight="1" x14ac:dyDescent="0.35">
      <c r="A100" s="47">
        <v>5120</v>
      </c>
      <c r="B100" s="11" t="s">
        <v>316</v>
      </c>
      <c r="C100" s="48">
        <v>0</v>
      </c>
      <c r="D100" s="48">
        <v>0</v>
      </c>
    </row>
    <row r="101" spans="1:4" ht="9.75" customHeight="1" x14ac:dyDescent="0.35">
      <c r="A101" s="47"/>
      <c r="B101" s="54" t="s">
        <v>482</v>
      </c>
      <c r="C101" s="49">
        <f>C102+C124</f>
        <v>7531.33</v>
      </c>
      <c r="D101" s="49">
        <v>0</v>
      </c>
    </row>
    <row r="102" spans="1:4" ht="9.75" customHeight="1" x14ac:dyDescent="0.35">
      <c r="A102" s="53">
        <v>4300</v>
      </c>
      <c r="B102" s="54" t="s">
        <v>136</v>
      </c>
      <c r="C102" s="48">
        <f>C103+C106+C112+C114+C116</f>
        <v>7531.33</v>
      </c>
      <c r="D102" s="48">
        <v>0</v>
      </c>
    </row>
    <row r="103" spans="1:4" ht="9.75" customHeight="1" x14ac:dyDescent="0.35">
      <c r="A103" s="53">
        <v>4310</v>
      </c>
      <c r="B103" s="54" t="s">
        <v>137</v>
      </c>
      <c r="C103" s="49">
        <v>0</v>
      </c>
      <c r="D103" s="49">
        <v>0</v>
      </c>
    </row>
    <row r="104" spans="1:4" ht="9.75" customHeight="1" x14ac:dyDescent="0.35">
      <c r="A104" s="47">
        <v>4311</v>
      </c>
      <c r="B104" s="57" t="s">
        <v>138</v>
      </c>
      <c r="C104" s="48">
        <v>0</v>
      </c>
      <c r="D104" s="48">
        <v>0</v>
      </c>
    </row>
    <row r="105" spans="1:4" ht="9.75" customHeight="1" x14ac:dyDescent="0.35">
      <c r="A105" s="47">
        <v>4319</v>
      </c>
      <c r="B105" s="57" t="s">
        <v>139</v>
      </c>
      <c r="C105" s="48">
        <v>0</v>
      </c>
      <c r="D105" s="48">
        <v>0</v>
      </c>
    </row>
    <row r="106" spans="1:4" ht="9.75" customHeight="1" x14ac:dyDescent="0.35">
      <c r="A106" s="53">
        <v>4320</v>
      </c>
      <c r="B106" s="54" t="s">
        <v>140</v>
      </c>
      <c r="C106" s="49">
        <v>0</v>
      </c>
      <c r="D106" s="49">
        <v>0</v>
      </c>
    </row>
    <row r="107" spans="1:4" ht="9.75" customHeight="1" x14ac:dyDescent="0.35">
      <c r="A107" s="47">
        <v>4321</v>
      </c>
      <c r="B107" s="57" t="s">
        <v>141</v>
      </c>
      <c r="C107" s="48">
        <v>0</v>
      </c>
      <c r="D107" s="48">
        <v>0</v>
      </c>
    </row>
    <row r="108" spans="1:4" ht="9.75" customHeight="1" x14ac:dyDescent="0.35">
      <c r="A108" s="47">
        <v>4322</v>
      </c>
      <c r="B108" s="57" t="s">
        <v>142</v>
      </c>
      <c r="C108" s="48">
        <v>0</v>
      </c>
      <c r="D108" s="48">
        <v>0</v>
      </c>
    </row>
    <row r="109" spans="1:4" ht="9.75" customHeight="1" x14ac:dyDescent="0.35">
      <c r="A109" s="47">
        <v>4323</v>
      </c>
      <c r="B109" s="57" t="s">
        <v>143</v>
      </c>
      <c r="C109" s="48">
        <v>0</v>
      </c>
      <c r="D109" s="48">
        <v>0</v>
      </c>
    </row>
    <row r="110" spans="1:4" ht="9.75" customHeight="1" x14ac:dyDescent="0.35">
      <c r="A110" s="47">
        <v>4324</v>
      </c>
      <c r="B110" s="57" t="s">
        <v>144</v>
      </c>
      <c r="C110" s="48">
        <v>0</v>
      </c>
      <c r="D110" s="48">
        <v>0</v>
      </c>
    </row>
    <row r="111" spans="1:4" ht="9.75" customHeight="1" x14ac:dyDescent="0.35">
      <c r="A111" s="47">
        <v>4325</v>
      </c>
      <c r="B111" s="57" t="s">
        <v>145</v>
      </c>
      <c r="C111" s="48">
        <v>0</v>
      </c>
      <c r="D111" s="48">
        <v>0</v>
      </c>
    </row>
    <row r="112" spans="1:4" ht="9.75" customHeight="1" x14ac:dyDescent="0.35">
      <c r="A112" s="53">
        <v>4330</v>
      </c>
      <c r="B112" s="54" t="s">
        <v>146</v>
      </c>
      <c r="C112" s="49">
        <v>0</v>
      </c>
      <c r="D112" s="49">
        <v>0</v>
      </c>
    </row>
    <row r="113" spans="1:4" ht="9.75" customHeight="1" x14ac:dyDescent="0.35">
      <c r="A113" s="47">
        <v>4331</v>
      </c>
      <c r="B113" s="57" t="s">
        <v>146</v>
      </c>
      <c r="C113" s="48">
        <v>0</v>
      </c>
      <c r="D113" s="48">
        <v>0</v>
      </c>
    </row>
    <row r="114" spans="1:4" ht="9.75" customHeight="1" x14ac:dyDescent="0.35">
      <c r="A114" s="53">
        <v>4340</v>
      </c>
      <c r="B114" s="54" t="s">
        <v>147</v>
      </c>
      <c r="C114" s="49">
        <f>C115</f>
        <v>0</v>
      </c>
      <c r="D114" s="49">
        <v>0</v>
      </c>
    </row>
    <row r="115" spans="1:4" ht="9.75" customHeight="1" x14ac:dyDescent="0.35">
      <c r="A115" s="47">
        <v>4341</v>
      </c>
      <c r="B115" s="57" t="s">
        <v>147</v>
      </c>
      <c r="C115" s="48">
        <v>0</v>
      </c>
      <c r="D115" s="48">
        <v>0</v>
      </c>
    </row>
    <row r="116" spans="1:4" ht="9.75" customHeight="1" x14ac:dyDescent="0.35">
      <c r="A116" s="53">
        <v>4390</v>
      </c>
      <c r="B116" s="54" t="s">
        <v>148</v>
      </c>
      <c r="C116" s="49">
        <f>SUM(C117:C123)</f>
        <v>7531.33</v>
      </c>
      <c r="D116" s="49">
        <v>0</v>
      </c>
    </row>
    <row r="117" spans="1:4" ht="9.75" customHeight="1" x14ac:dyDescent="0.35">
      <c r="A117" s="47">
        <v>4392</v>
      </c>
      <c r="B117" s="57" t="s">
        <v>149</v>
      </c>
      <c r="C117" s="48">
        <v>7227.63</v>
      </c>
      <c r="D117" s="48">
        <v>0</v>
      </c>
    </row>
    <row r="118" spans="1:4" ht="9.75" customHeight="1" x14ac:dyDescent="0.35">
      <c r="A118" s="47">
        <v>4393</v>
      </c>
      <c r="B118" s="57" t="s">
        <v>151</v>
      </c>
      <c r="C118" s="48">
        <v>0</v>
      </c>
      <c r="D118" s="48">
        <v>0</v>
      </c>
    </row>
    <row r="119" spans="1:4" ht="9.75" customHeight="1" x14ac:dyDescent="0.35">
      <c r="A119" s="47">
        <v>4394</v>
      </c>
      <c r="B119" s="57" t="s">
        <v>152</v>
      </c>
      <c r="C119" s="48">
        <v>0</v>
      </c>
      <c r="D119" s="48">
        <v>0</v>
      </c>
    </row>
    <row r="120" spans="1:4" ht="9.75" customHeight="1" x14ac:dyDescent="0.35">
      <c r="A120" s="47">
        <v>4395</v>
      </c>
      <c r="B120" s="57" t="s">
        <v>153</v>
      </c>
      <c r="C120" s="48">
        <v>0</v>
      </c>
      <c r="D120" s="48">
        <v>0</v>
      </c>
    </row>
    <row r="121" spans="1:4" ht="9.75" customHeight="1" x14ac:dyDescent="0.35">
      <c r="A121" s="47">
        <v>4396</v>
      </c>
      <c r="B121" s="57" t="s">
        <v>154</v>
      </c>
      <c r="C121" s="48">
        <v>0</v>
      </c>
      <c r="D121" s="48">
        <v>0</v>
      </c>
    </row>
    <row r="122" spans="1:4" ht="9.75" customHeight="1" x14ac:dyDescent="0.35">
      <c r="A122" s="47">
        <v>4397</v>
      </c>
      <c r="B122" s="57" t="s">
        <v>155</v>
      </c>
      <c r="C122" s="48">
        <v>0</v>
      </c>
      <c r="D122" s="48">
        <v>0</v>
      </c>
    </row>
    <row r="123" spans="1:4" ht="9.75" customHeight="1" x14ac:dyDescent="0.35">
      <c r="A123" s="47">
        <v>4399</v>
      </c>
      <c r="B123" s="57" t="s">
        <v>148</v>
      </c>
      <c r="C123" s="48">
        <v>303.7</v>
      </c>
      <c r="D123" s="48">
        <v>0</v>
      </c>
    </row>
    <row r="124" spans="1:4" ht="11.25" customHeight="1" x14ac:dyDescent="0.35">
      <c r="A124" s="53">
        <v>1120</v>
      </c>
      <c r="B124" s="56" t="s">
        <v>483</v>
      </c>
      <c r="C124" s="49">
        <v>0</v>
      </c>
      <c r="D124" s="49">
        <v>0</v>
      </c>
    </row>
    <row r="125" spans="1:4" ht="11.25" customHeight="1" x14ac:dyDescent="0.35">
      <c r="A125" s="47">
        <v>1124</v>
      </c>
      <c r="B125" s="11" t="s">
        <v>484</v>
      </c>
      <c r="C125" s="48">
        <v>0</v>
      </c>
      <c r="D125" s="48">
        <v>0</v>
      </c>
    </row>
    <row r="126" spans="1:4" ht="11.25" customHeight="1" x14ac:dyDescent="0.35">
      <c r="A126" s="47">
        <v>1124</v>
      </c>
      <c r="B126" s="11" t="s">
        <v>485</v>
      </c>
      <c r="C126" s="48">
        <v>0</v>
      </c>
      <c r="D126" s="48">
        <v>0</v>
      </c>
    </row>
    <row r="127" spans="1:4" ht="11.25" customHeight="1" x14ac:dyDescent="0.35">
      <c r="A127" s="47">
        <v>1124</v>
      </c>
      <c r="B127" s="11" t="s">
        <v>486</v>
      </c>
      <c r="C127" s="48">
        <v>0</v>
      </c>
      <c r="D127" s="48">
        <v>0</v>
      </c>
    </row>
    <row r="128" spans="1:4" ht="11.25" customHeight="1" x14ac:dyDescent="0.35">
      <c r="A128" s="47">
        <v>1124</v>
      </c>
      <c r="B128" s="11" t="s">
        <v>487</v>
      </c>
      <c r="C128" s="48">
        <v>0</v>
      </c>
      <c r="D128" s="48">
        <v>0</v>
      </c>
    </row>
    <row r="129" spans="1:4" ht="11.25" customHeight="1" x14ac:dyDescent="0.35">
      <c r="A129" s="47">
        <v>1124</v>
      </c>
      <c r="B129" s="11" t="s">
        <v>488</v>
      </c>
      <c r="C129" s="48">
        <v>0</v>
      </c>
      <c r="D129" s="48">
        <v>0</v>
      </c>
    </row>
    <row r="130" spans="1:4" ht="11.25" customHeight="1" x14ac:dyDescent="0.35">
      <c r="A130" s="47">
        <v>1124</v>
      </c>
      <c r="B130" s="11" t="s">
        <v>489</v>
      </c>
      <c r="C130" s="48">
        <v>0</v>
      </c>
      <c r="D130" s="48">
        <v>0</v>
      </c>
    </row>
    <row r="131" spans="1:4" ht="11.25" customHeight="1" x14ac:dyDescent="0.35">
      <c r="A131" s="47">
        <v>1122</v>
      </c>
      <c r="B131" s="11" t="s">
        <v>490</v>
      </c>
      <c r="C131" s="48">
        <v>0</v>
      </c>
      <c r="D131" s="48">
        <v>0</v>
      </c>
    </row>
    <row r="132" spans="1:4" ht="11.25" customHeight="1" x14ac:dyDescent="0.35">
      <c r="A132" s="47">
        <v>1122</v>
      </c>
      <c r="B132" s="11" t="s">
        <v>491</v>
      </c>
      <c r="C132" s="48">
        <v>0</v>
      </c>
      <c r="D132" s="48">
        <v>0</v>
      </c>
    </row>
    <row r="133" spans="1:4" ht="11.25" customHeight="1" x14ac:dyDescent="0.35">
      <c r="A133" s="47">
        <v>1122</v>
      </c>
      <c r="B133" s="11" t="s">
        <v>492</v>
      </c>
      <c r="C133" s="48">
        <v>0</v>
      </c>
      <c r="D133" s="48">
        <v>0</v>
      </c>
    </row>
    <row r="134" spans="1:4" ht="11.25" customHeight="1" x14ac:dyDescent="0.35">
      <c r="A134" s="53">
        <v>5120</v>
      </c>
      <c r="B134" s="56" t="s">
        <v>316</v>
      </c>
      <c r="C134" s="49">
        <v>0</v>
      </c>
      <c r="D134" s="49">
        <v>0</v>
      </c>
    </row>
    <row r="135" spans="1:4" ht="11.25" customHeight="1" x14ac:dyDescent="0.35">
      <c r="A135" s="47">
        <v>5120</v>
      </c>
      <c r="B135" s="11" t="s">
        <v>316</v>
      </c>
      <c r="C135" s="48">
        <v>0</v>
      </c>
      <c r="D135" s="48">
        <v>0</v>
      </c>
    </row>
    <row r="136" spans="1:4" ht="11.25" customHeight="1" x14ac:dyDescent="0.35">
      <c r="A136" s="47"/>
      <c r="B136" s="58" t="s">
        <v>493</v>
      </c>
      <c r="C136" s="49">
        <f>C48+C49-C101</f>
        <v>5344696.17</v>
      </c>
      <c r="D136" s="49">
        <f>D48+D49-D101</f>
        <v>5688295.0300000003</v>
      </c>
    </row>
    <row r="137" spans="1:4" ht="9" customHeight="1" x14ac:dyDescent="0.35">
      <c r="A137" s="29"/>
      <c r="B137" s="29"/>
      <c r="C137" s="29"/>
      <c r="D137" s="29"/>
    </row>
    <row r="138" spans="1:4" ht="9.75" customHeight="1" x14ac:dyDescent="0.35">
      <c r="A138" s="29"/>
      <c r="B138" s="29" t="s">
        <v>66</v>
      </c>
      <c r="C138" s="29"/>
      <c r="D138" s="29"/>
    </row>
    <row r="140" spans="1:4" ht="15" customHeight="1" x14ac:dyDescent="0.35">
      <c r="B140" s="110"/>
      <c r="C140" s="110"/>
      <c r="D140" s="110"/>
    </row>
    <row r="141" spans="1:4" ht="15" customHeight="1" x14ac:dyDescent="0.35">
      <c r="B141" s="110"/>
      <c r="C141" s="110"/>
      <c r="D141" s="110"/>
    </row>
    <row r="142" spans="1:4" ht="15" customHeight="1" x14ac:dyDescent="0.35">
      <c r="B142"/>
      <c r="C142" s="110"/>
      <c r="D142" s="110"/>
    </row>
    <row r="143" spans="1:4" ht="15" customHeight="1" x14ac:dyDescent="0.35">
      <c r="B143" s="110"/>
      <c r="C143" s="110"/>
      <c r="D143" s="110"/>
    </row>
    <row r="144" spans="1:4" ht="15" customHeight="1" x14ac:dyDescent="0.35">
      <c r="B144" s="110"/>
      <c r="C144" s="110"/>
      <c r="D144" s="110"/>
    </row>
    <row r="145" spans="2:4" ht="15" customHeight="1" x14ac:dyDescent="0.35">
      <c r="B145" s="110"/>
      <c r="C145" s="110"/>
      <c r="D145" s="110"/>
    </row>
    <row r="146" spans="2:4" ht="15" customHeight="1" x14ac:dyDescent="0.35">
      <c r="B146" s="110"/>
      <c r="C146" s="110"/>
      <c r="D146" s="110"/>
    </row>
    <row r="147" spans="2:4" ht="15" customHeight="1" x14ac:dyDescent="0.35">
      <c r="B147" s="110"/>
      <c r="C147" s="110"/>
      <c r="D147" s="110"/>
    </row>
    <row r="148" spans="2:4" ht="15" customHeight="1" x14ac:dyDescent="0.35">
      <c r="B148" s="110"/>
      <c r="C148" s="110"/>
      <c r="D148" s="110"/>
    </row>
    <row r="149" spans="2:4" ht="15" customHeight="1" x14ac:dyDescent="0.35">
      <c r="B149" s="110"/>
      <c r="C149" s="110"/>
      <c r="D149" s="110"/>
    </row>
    <row r="150" spans="2:4" ht="15" customHeight="1" x14ac:dyDescent="0.35">
      <c r="B150" s="110"/>
      <c r="C150" s="110"/>
      <c r="D150" s="110"/>
    </row>
    <row r="151" spans="2:4" ht="15" customHeight="1" x14ac:dyDescent="0.35">
      <c r="B151" s="110"/>
      <c r="C151" s="110"/>
      <c r="D151" s="110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landscape" r:id="rId1"/>
  <rowBreaks count="1" manualBreakCount="1">
    <brk id="80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showGridLines="0" workbookViewId="0">
      <selection activeCell="B25" sqref="B25"/>
    </sheetView>
  </sheetViews>
  <sheetFormatPr baseColWidth="10" defaultColWidth="16.77734375" defaultRowHeight="15" customHeight="1" x14ac:dyDescent="0.35"/>
  <cols>
    <col min="1" max="1" width="4.6640625" style="3" customWidth="1"/>
    <col min="2" max="2" width="73.6640625" style="3" customWidth="1"/>
    <col min="3" max="3" width="20.77734375" style="3" customWidth="1"/>
    <col min="4" max="26" width="13.33203125" style="3" customWidth="1"/>
    <col min="27" max="16384" width="16.77734375" style="3"/>
  </cols>
  <sheetData>
    <row r="1" spans="1:3" ht="11.25" customHeight="1" x14ac:dyDescent="0.35">
      <c r="A1" s="111" t="str">
        <f>'Notas a los Edos Financieros'!A1:B1</f>
        <v>Parque Ecológico Metropolitano de León, Gto. "Eliseo Martínez Pérez"</v>
      </c>
      <c r="B1" s="112"/>
      <c r="C1" s="121"/>
    </row>
    <row r="2" spans="1:3" ht="11.25" customHeight="1" x14ac:dyDescent="0.35">
      <c r="A2" s="113" t="s">
        <v>494</v>
      </c>
      <c r="B2" s="114"/>
      <c r="C2" s="122"/>
    </row>
    <row r="3" spans="1:3" ht="11.25" customHeight="1" x14ac:dyDescent="0.35">
      <c r="A3" s="113" t="str">
        <f>'Notas a los Edos Financieros'!A3:B3</f>
        <v>Del 01 de enero al 31 de diciembre de 2024</v>
      </c>
      <c r="B3" s="114"/>
      <c r="C3" s="122"/>
    </row>
    <row r="4" spans="1:3" ht="9.75" customHeight="1" x14ac:dyDescent="0.35">
      <c r="A4" s="115" t="s">
        <v>495</v>
      </c>
      <c r="B4" s="116"/>
      <c r="C4" s="123"/>
    </row>
    <row r="5" spans="1:3" ht="9.75" customHeight="1" x14ac:dyDescent="0.35">
      <c r="A5" s="124" t="s">
        <v>496</v>
      </c>
      <c r="B5" s="125"/>
      <c r="C5" s="59">
        <v>2024</v>
      </c>
    </row>
    <row r="6" spans="1:3" ht="9.75" customHeight="1" x14ac:dyDescent="0.35">
      <c r="A6" s="60" t="s">
        <v>497</v>
      </c>
      <c r="B6" s="60"/>
      <c r="C6" s="61">
        <v>52182276.18</v>
      </c>
    </row>
    <row r="7" spans="1:3" ht="7.5" customHeight="1" x14ac:dyDescent="0.35">
      <c r="A7" s="11"/>
      <c r="B7" s="62"/>
      <c r="C7" s="63"/>
    </row>
    <row r="8" spans="1:3" ht="9.75" customHeight="1" x14ac:dyDescent="0.35">
      <c r="A8" s="64" t="s">
        <v>498</v>
      </c>
      <c r="B8" s="64"/>
      <c r="C8" s="65">
        <f>SUM(C9:C14)</f>
        <v>7531.33</v>
      </c>
    </row>
    <row r="9" spans="1:3" ht="9.75" customHeight="1" x14ac:dyDescent="0.35">
      <c r="A9" s="66" t="s">
        <v>499</v>
      </c>
      <c r="B9" s="67" t="s">
        <v>137</v>
      </c>
      <c r="C9" s="68">
        <v>0</v>
      </c>
    </row>
    <row r="10" spans="1:3" ht="9.75" customHeight="1" x14ac:dyDescent="0.35">
      <c r="A10" s="69" t="s">
        <v>500</v>
      </c>
      <c r="B10" s="70" t="s">
        <v>501</v>
      </c>
      <c r="C10" s="68">
        <v>0</v>
      </c>
    </row>
    <row r="11" spans="1:3" ht="9.75" customHeight="1" x14ac:dyDescent="0.35">
      <c r="A11" s="69" t="s">
        <v>502</v>
      </c>
      <c r="B11" s="70" t="s">
        <v>146</v>
      </c>
      <c r="C11" s="68">
        <v>0</v>
      </c>
    </row>
    <row r="12" spans="1:3" ht="9.75" customHeight="1" x14ac:dyDescent="0.35">
      <c r="A12" s="69" t="s">
        <v>503</v>
      </c>
      <c r="B12" s="70" t="s">
        <v>147</v>
      </c>
      <c r="C12" s="68">
        <v>0</v>
      </c>
    </row>
    <row r="13" spans="1:3" ht="9.75" customHeight="1" x14ac:dyDescent="0.35">
      <c r="A13" s="69" t="s">
        <v>504</v>
      </c>
      <c r="B13" s="70" t="s">
        <v>148</v>
      </c>
      <c r="C13" s="68">
        <v>7227.63</v>
      </c>
    </row>
    <row r="14" spans="1:3" ht="9.75" customHeight="1" x14ac:dyDescent="0.35">
      <c r="A14" s="71" t="s">
        <v>505</v>
      </c>
      <c r="B14" s="72" t="s">
        <v>506</v>
      </c>
      <c r="C14" s="68">
        <v>303.7</v>
      </c>
    </row>
    <row r="15" spans="1:3" ht="7.5" customHeight="1" x14ac:dyDescent="0.35">
      <c r="A15" s="11"/>
      <c r="B15" s="73"/>
      <c r="C15" s="74"/>
    </row>
    <row r="16" spans="1:3" ht="9.75" customHeight="1" x14ac:dyDescent="0.35">
      <c r="A16" s="64" t="s">
        <v>507</v>
      </c>
      <c r="B16" s="62"/>
      <c r="C16" s="65">
        <f>SUM(C17:C19)</f>
        <v>0</v>
      </c>
    </row>
    <row r="17" spans="1:6" ht="9.75" customHeight="1" x14ac:dyDescent="0.35">
      <c r="A17" s="75">
        <v>3.1</v>
      </c>
      <c r="B17" s="70" t="s">
        <v>508</v>
      </c>
      <c r="C17" s="68">
        <v>0</v>
      </c>
    </row>
    <row r="18" spans="1:6" ht="9.75" customHeight="1" x14ac:dyDescent="0.35">
      <c r="A18" s="76">
        <v>3.2</v>
      </c>
      <c r="B18" s="70" t="s">
        <v>509</v>
      </c>
      <c r="C18" s="68">
        <v>0</v>
      </c>
    </row>
    <row r="19" spans="1:6" ht="9.75" customHeight="1" x14ac:dyDescent="0.35">
      <c r="A19" s="76">
        <v>3.3</v>
      </c>
      <c r="B19" s="72" t="s">
        <v>510</v>
      </c>
      <c r="C19" s="68">
        <v>0</v>
      </c>
    </row>
    <row r="20" spans="1:6" ht="7.5" customHeight="1" x14ac:dyDescent="0.35">
      <c r="A20" s="11"/>
      <c r="B20" s="72"/>
      <c r="C20" s="77"/>
    </row>
    <row r="21" spans="1:6" ht="9.75" customHeight="1" x14ac:dyDescent="0.35">
      <c r="A21" s="78" t="s">
        <v>511</v>
      </c>
      <c r="B21" s="78"/>
      <c r="C21" s="61">
        <f>C6+C8-C16</f>
        <v>52189807.509999998</v>
      </c>
      <c r="E21" s="106"/>
      <c r="F21" s="105"/>
    </row>
    <row r="22" spans="1:6" ht="9.75" customHeight="1" x14ac:dyDescent="0.35">
      <c r="A22" s="11"/>
      <c r="B22" s="11"/>
      <c r="C22" s="11"/>
    </row>
    <row r="23" spans="1:6" ht="9.75" customHeight="1" x14ac:dyDescent="0.35">
      <c r="A23" s="11"/>
      <c r="B23" s="29" t="s">
        <v>66</v>
      </c>
      <c r="C23" s="1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showGridLines="0" topLeftCell="A30" workbookViewId="0">
      <selection activeCell="F50" sqref="F50"/>
    </sheetView>
  </sheetViews>
  <sheetFormatPr baseColWidth="10" defaultColWidth="16.77734375" defaultRowHeight="15" customHeight="1" x14ac:dyDescent="0.35"/>
  <cols>
    <col min="1" max="1" width="4.44140625" style="3" customWidth="1"/>
    <col min="2" max="2" width="72.44140625" style="3" customWidth="1"/>
    <col min="3" max="3" width="20.77734375" style="3" customWidth="1"/>
    <col min="4" max="26" width="13.33203125" style="3" customWidth="1"/>
    <col min="27" max="16384" width="16.77734375" style="3"/>
  </cols>
  <sheetData>
    <row r="1" spans="1:3" ht="11.25" customHeight="1" x14ac:dyDescent="0.35">
      <c r="A1" s="126" t="str">
        <f>'Notas a los Edos Financieros'!A1:B1</f>
        <v>Parque Ecológico Metropolitano de León, Gto. "Eliseo Martínez Pérez"</v>
      </c>
      <c r="B1" s="112"/>
      <c r="C1" s="121"/>
    </row>
    <row r="2" spans="1:3" ht="11.25" customHeight="1" x14ac:dyDescent="0.35">
      <c r="A2" s="127" t="s">
        <v>512</v>
      </c>
      <c r="B2" s="114"/>
      <c r="C2" s="122"/>
    </row>
    <row r="3" spans="1:3" ht="11.25" customHeight="1" x14ac:dyDescent="0.35">
      <c r="A3" s="127" t="s">
        <v>600</v>
      </c>
      <c r="B3" s="114"/>
      <c r="C3" s="122"/>
    </row>
    <row r="4" spans="1:3" ht="9.75" customHeight="1" x14ac:dyDescent="0.35">
      <c r="A4" s="115" t="s">
        <v>495</v>
      </c>
      <c r="B4" s="116"/>
      <c r="C4" s="123"/>
    </row>
    <row r="5" spans="1:3" ht="11.25" customHeight="1" x14ac:dyDescent="0.35">
      <c r="A5" s="124" t="s">
        <v>496</v>
      </c>
      <c r="B5" s="125"/>
      <c r="C5" s="59">
        <v>2024</v>
      </c>
    </row>
    <row r="6" spans="1:3" ht="9.75" customHeight="1" x14ac:dyDescent="0.35">
      <c r="A6" s="79" t="s">
        <v>513</v>
      </c>
      <c r="B6" s="60"/>
      <c r="C6" s="80">
        <v>49242064</v>
      </c>
    </row>
    <row r="7" spans="1:3" ht="7.5" customHeight="1" x14ac:dyDescent="0.35">
      <c r="A7" s="81"/>
      <c r="B7" s="62"/>
      <c r="C7" s="82"/>
    </row>
    <row r="8" spans="1:3" ht="9.75" customHeight="1" x14ac:dyDescent="0.35">
      <c r="A8" s="64" t="s">
        <v>514</v>
      </c>
      <c r="B8" s="83"/>
      <c r="C8" s="65">
        <f>SUM(C9:C29)</f>
        <v>2404483.9899999998</v>
      </c>
    </row>
    <row r="9" spans="1:3" ht="9.75" customHeight="1" x14ac:dyDescent="0.35">
      <c r="A9" s="84">
        <v>2.1</v>
      </c>
      <c r="B9" s="85" t="s">
        <v>171</v>
      </c>
      <c r="C9" s="86">
        <v>0</v>
      </c>
    </row>
    <row r="10" spans="1:3" ht="9.75" customHeight="1" x14ac:dyDescent="0.35">
      <c r="A10" s="84">
        <v>2.2000000000000002</v>
      </c>
      <c r="B10" s="85" t="s">
        <v>167</v>
      </c>
      <c r="C10" s="86">
        <v>0</v>
      </c>
    </row>
    <row r="11" spans="1:3" ht="9.75" customHeight="1" x14ac:dyDescent="0.35">
      <c r="A11" s="87">
        <v>2.2999999999999998</v>
      </c>
      <c r="B11" s="88" t="s">
        <v>339</v>
      </c>
      <c r="C11" s="86">
        <v>737133.15</v>
      </c>
    </row>
    <row r="12" spans="1:3" ht="9.75" customHeight="1" x14ac:dyDescent="0.35">
      <c r="A12" s="87">
        <v>2.4</v>
      </c>
      <c r="B12" s="88" t="s">
        <v>341</v>
      </c>
      <c r="C12" s="86">
        <v>52219</v>
      </c>
    </row>
    <row r="13" spans="1:3" ht="9.75" customHeight="1" x14ac:dyDescent="0.35">
      <c r="A13" s="87">
        <v>2.5</v>
      </c>
      <c r="B13" s="88" t="s">
        <v>342</v>
      </c>
      <c r="C13" s="86">
        <v>46284</v>
      </c>
    </row>
    <row r="14" spans="1:3" ht="9.75" customHeight="1" x14ac:dyDescent="0.35">
      <c r="A14" s="87">
        <v>2.6</v>
      </c>
      <c r="B14" s="88" t="s">
        <v>343</v>
      </c>
      <c r="C14" s="86">
        <v>1192954</v>
      </c>
    </row>
    <row r="15" spans="1:3" ht="9.75" customHeight="1" x14ac:dyDescent="0.35">
      <c r="A15" s="87">
        <v>2.7</v>
      </c>
      <c r="B15" s="88" t="s">
        <v>344</v>
      </c>
      <c r="C15" s="86">
        <v>0</v>
      </c>
    </row>
    <row r="16" spans="1:3" ht="9.75" customHeight="1" x14ac:dyDescent="0.35">
      <c r="A16" s="87">
        <v>2.8</v>
      </c>
      <c r="B16" s="88" t="s">
        <v>345</v>
      </c>
      <c r="C16" s="86">
        <v>375893.84</v>
      </c>
    </row>
    <row r="17" spans="1:3" ht="9.75" customHeight="1" x14ac:dyDescent="0.35">
      <c r="A17" s="87">
        <v>2.9</v>
      </c>
      <c r="B17" s="88" t="s">
        <v>347</v>
      </c>
      <c r="C17" s="86">
        <v>0</v>
      </c>
    </row>
    <row r="18" spans="1:3" ht="9.75" customHeight="1" x14ac:dyDescent="0.35">
      <c r="A18" s="87" t="s">
        <v>515</v>
      </c>
      <c r="B18" s="88" t="s">
        <v>516</v>
      </c>
      <c r="C18" s="86">
        <v>0</v>
      </c>
    </row>
    <row r="19" spans="1:3" ht="9.75" customHeight="1" x14ac:dyDescent="0.35">
      <c r="A19" s="87" t="s">
        <v>517</v>
      </c>
      <c r="B19" s="88" t="s">
        <v>353</v>
      </c>
      <c r="C19" s="86">
        <v>0</v>
      </c>
    </row>
    <row r="20" spans="1:3" ht="9.75" customHeight="1" x14ac:dyDescent="0.35">
      <c r="A20" s="87" t="s">
        <v>518</v>
      </c>
      <c r="B20" s="88" t="s">
        <v>519</v>
      </c>
      <c r="C20" s="86">
        <v>0</v>
      </c>
    </row>
    <row r="21" spans="1:3" ht="9.75" customHeight="1" x14ac:dyDescent="0.35">
      <c r="A21" s="87" t="s">
        <v>520</v>
      </c>
      <c r="B21" s="88" t="s">
        <v>521</v>
      </c>
      <c r="C21" s="86">
        <v>0</v>
      </c>
    </row>
    <row r="22" spans="1:3" ht="9.75" customHeight="1" x14ac:dyDescent="0.35">
      <c r="A22" s="87" t="s">
        <v>522</v>
      </c>
      <c r="B22" s="88" t="s">
        <v>523</v>
      </c>
      <c r="C22" s="86">
        <v>0</v>
      </c>
    </row>
    <row r="23" spans="1:3" ht="9.75" customHeight="1" x14ac:dyDescent="0.35">
      <c r="A23" s="87" t="s">
        <v>524</v>
      </c>
      <c r="B23" s="88" t="s">
        <v>525</v>
      </c>
      <c r="C23" s="86">
        <v>0</v>
      </c>
    </row>
    <row r="24" spans="1:3" ht="9.75" customHeight="1" x14ac:dyDescent="0.35">
      <c r="A24" s="87" t="s">
        <v>526</v>
      </c>
      <c r="B24" s="88" t="s">
        <v>527</v>
      </c>
      <c r="C24" s="86">
        <v>0</v>
      </c>
    </row>
    <row r="25" spans="1:3" ht="9.75" customHeight="1" x14ac:dyDescent="0.35">
      <c r="A25" s="87" t="s">
        <v>528</v>
      </c>
      <c r="B25" s="88" t="s">
        <v>529</v>
      </c>
      <c r="C25" s="86">
        <v>0</v>
      </c>
    </row>
    <row r="26" spans="1:3" ht="9.75" customHeight="1" x14ac:dyDescent="0.35">
      <c r="A26" s="87" t="s">
        <v>530</v>
      </c>
      <c r="B26" s="88" t="s">
        <v>531</v>
      </c>
      <c r="C26" s="86">
        <v>0</v>
      </c>
    </row>
    <row r="27" spans="1:3" ht="9.75" customHeight="1" x14ac:dyDescent="0.35">
      <c r="A27" s="87" t="s">
        <v>532</v>
      </c>
      <c r="B27" s="88" t="s">
        <v>533</v>
      </c>
      <c r="C27" s="86">
        <v>0</v>
      </c>
    </row>
    <row r="28" spans="1:3" ht="9.75" customHeight="1" x14ac:dyDescent="0.35">
      <c r="A28" s="87" t="s">
        <v>534</v>
      </c>
      <c r="B28" s="88" t="s">
        <v>535</v>
      </c>
      <c r="C28" s="86">
        <v>0</v>
      </c>
    </row>
    <row r="29" spans="1:3" ht="9.75" customHeight="1" x14ac:dyDescent="0.35">
      <c r="A29" s="87" t="s">
        <v>536</v>
      </c>
      <c r="B29" s="85" t="s">
        <v>537</v>
      </c>
      <c r="C29" s="86">
        <v>0</v>
      </c>
    </row>
    <row r="30" spans="1:3" ht="7.5" customHeight="1" x14ac:dyDescent="0.35">
      <c r="A30" s="81"/>
      <c r="B30" s="89"/>
      <c r="C30" s="90"/>
    </row>
    <row r="31" spans="1:3" ht="9.75" customHeight="1" x14ac:dyDescent="0.35">
      <c r="A31" s="91" t="s">
        <v>538</v>
      </c>
      <c r="B31" s="92"/>
      <c r="C31" s="93">
        <f>SUM(C32:C38)</f>
        <v>390329.84</v>
      </c>
    </row>
    <row r="32" spans="1:3" ht="9.75" customHeight="1" x14ac:dyDescent="0.35">
      <c r="A32" s="87" t="s">
        <v>539</v>
      </c>
      <c r="B32" s="88" t="s">
        <v>245</v>
      </c>
      <c r="C32" s="86">
        <v>377878.75</v>
      </c>
    </row>
    <row r="33" spans="1:6" ht="9.75" customHeight="1" x14ac:dyDescent="0.35">
      <c r="A33" s="87" t="s">
        <v>540</v>
      </c>
      <c r="B33" s="88" t="s">
        <v>254</v>
      </c>
      <c r="C33" s="86">
        <v>0</v>
      </c>
    </row>
    <row r="34" spans="1:6" ht="9.75" customHeight="1" x14ac:dyDescent="0.35">
      <c r="A34" s="87" t="s">
        <v>541</v>
      </c>
      <c r="B34" s="88" t="s">
        <v>258</v>
      </c>
      <c r="C34" s="86">
        <v>0</v>
      </c>
    </row>
    <row r="35" spans="1:6" ht="9.75" customHeight="1" x14ac:dyDescent="0.35">
      <c r="A35" s="87" t="s">
        <v>542</v>
      </c>
      <c r="B35" s="88" t="s">
        <v>264</v>
      </c>
      <c r="C35" s="86">
        <v>0</v>
      </c>
    </row>
    <row r="36" spans="1:6" ht="9.75" customHeight="1" x14ac:dyDescent="0.35">
      <c r="A36" s="87" t="s">
        <v>543</v>
      </c>
      <c r="B36" s="88" t="s">
        <v>275</v>
      </c>
      <c r="C36" s="86">
        <v>0</v>
      </c>
    </row>
    <row r="37" spans="1:6" ht="9.75" customHeight="1" x14ac:dyDescent="0.35">
      <c r="A37" s="87" t="s">
        <v>544</v>
      </c>
      <c r="B37" s="88" t="s">
        <v>545</v>
      </c>
      <c r="C37" s="86">
        <v>0</v>
      </c>
    </row>
    <row r="38" spans="1:6" ht="9.75" customHeight="1" x14ac:dyDescent="0.35">
      <c r="A38" s="87" t="s">
        <v>546</v>
      </c>
      <c r="B38" s="85" t="s">
        <v>547</v>
      </c>
      <c r="C38" s="86">
        <v>12451.09</v>
      </c>
    </row>
    <row r="39" spans="1:6" ht="7.5" customHeight="1" x14ac:dyDescent="0.35">
      <c r="A39" s="81"/>
      <c r="B39" s="94"/>
      <c r="C39" s="95"/>
    </row>
    <row r="40" spans="1:6" ht="9.75" customHeight="1" x14ac:dyDescent="0.35">
      <c r="A40" s="96" t="s">
        <v>548</v>
      </c>
      <c r="B40" s="60"/>
      <c r="C40" s="61">
        <f>C6-C8+C31</f>
        <v>47227909.850000001</v>
      </c>
      <c r="F40" s="105"/>
    </row>
    <row r="41" spans="1:6" ht="9.75" customHeight="1" x14ac:dyDescent="0.35">
      <c r="A41" s="11"/>
      <c r="B41" s="11"/>
      <c r="C41" s="11"/>
    </row>
    <row r="42" spans="1:6" ht="9.75" customHeight="1" x14ac:dyDescent="0.35">
      <c r="A42" s="11"/>
      <c r="B42" s="29" t="s">
        <v>66</v>
      </c>
      <c r="C42" s="1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showGridLines="0" tabSelected="1" topLeftCell="A33" workbookViewId="0">
      <selection activeCell="E54" sqref="E54"/>
    </sheetView>
  </sheetViews>
  <sheetFormatPr baseColWidth="10" defaultColWidth="16.77734375" defaultRowHeight="15" customHeight="1" x14ac:dyDescent="0.35"/>
  <cols>
    <col min="1" max="1" width="15" style="3" customWidth="1"/>
    <col min="2" max="2" width="84.109375" style="3" customWidth="1"/>
    <col min="3" max="7" width="18.44140625" style="3" customWidth="1"/>
    <col min="8" max="8" width="13.77734375" style="3" customWidth="1"/>
    <col min="9" max="9" width="15.6640625" style="3" customWidth="1"/>
    <col min="10" max="10" width="15.33203125" style="3" customWidth="1"/>
    <col min="11" max="26" width="10.6640625" style="3" customWidth="1"/>
    <col min="27" max="16384" width="16.77734375" style="3"/>
  </cols>
  <sheetData>
    <row r="1" spans="1:10" ht="11.25" customHeight="1" x14ac:dyDescent="0.35">
      <c r="A1" s="119" t="str">
        <f>'Notas a los Edos Financieros'!A1:B1</f>
        <v>Parque Ecológico Metropolitano de León, Gto. "Eliseo Martínez Pérez"</v>
      </c>
      <c r="B1" s="114"/>
      <c r="C1" s="114"/>
      <c r="D1" s="114"/>
      <c r="E1" s="114"/>
      <c r="F1" s="114"/>
      <c r="G1" s="46" t="s">
        <v>0</v>
      </c>
      <c r="H1" s="24">
        <f>'[4]Notas a los Edos Financieros'!D1</f>
        <v>2024</v>
      </c>
      <c r="I1" s="29"/>
      <c r="J1" s="29"/>
    </row>
    <row r="2" spans="1:10" ht="11.25" customHeight="1" x14ac:dyDescent="0.35">
      <c r="A2" s="119" t="s">
        <v>549</v>
      </c>
      <c r="B2" s="114"/>
      <c r="C2" s="114"/>
      <c r="D2" s="114"/>
      <c r="E2" s="114"/>
      <c r="F2" s="114"/>
      <c r="G2" s="46" t="s">
        <v>2</v>
      </c>
      <c r="H2" s="24" t="str">
        <f>'[4]Notas a los Edos Financieros'!D2</f>
        <v>Trimestral</v>
      </c>
      <c r="I2" s="29"/>
      <c r="J2" s="29"/>
    </row>
    <row r="3" spans="1:10" ht="11.25" customHeight="1" x14ac:dyDescent="0.35">
      <c r="A3" s="119" t="str">
        <f>'Notas a los Edos Financieros'!A3:B3</f>
        <v>Del 01 de enero al 31 de diciembre de 2024</v>
      </c>
      <c r="B3" s="114"/>
      <c r="C3" s="114"/>
      <c r="D3" s="114"/>
      <c r="E3" s="114"/>
      <c r="F3" s="114"/>
      <c r="G3" s="46" t="s">
        <v>4</v>
      </c>
      <c r="H3" s="24">
        <f>'Notas a los Edos Financieros'!D3</f>
        <v>4</v>
      </c>
      <c r="I3" s="29"/>
      <c r="J3" s="29"/>
    </row>
    <row r="4" spans="1:10" ht="11.25" customHeight="1" x14ac:dyDescent="0.35">
      <c r="A4" s="119" t="s">
        <v>5</v>
      </c>
      <c r="B4" s="114"/>
      <c r="C4" s="114"/>
      <c r="D4" s="114"/>
      <c r="E4" s="114"/>
      <c r="F4" s="114"/>
      <c r="G4" s="46"/>
      <c r="H4" s="24"/>
      <c r="I4" s="29"/>
      <c r="J4" s="29"/>
    </row>
    <row r="5" spans="1:10" ht="11.25" customHeight="1" x14ac:dyDescent="0.35">
      <c r="A5" s="26" t="s">
        <v>68</v>
      </c>
      <c r="B5" s="27"/>
      <c r="C5" s="27"/>
      <c r="D5" s="27"/>
      <c r="E5" s="27"/>
      <c r="F5" s="27"/>
      <c r="G5" s="27"/>
      <c r="H5" s="27"/>
      <c r="I5" s="29"/>
      <c r="J5" s="29"/>
    </row>
    <row r="6" spans="1:10" ht="11.25" customHeigh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1.25" customHeigh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11.25" customHeight="1" x14ac:dyDescent="0.35">
      <c r="A8" s="97" t="s">
        <v>70</v>
      </c>
      <c r="B8" s="97" t="s">
        <v>496</v>
      </c>
      <c r="C8" s="98" t="s">
        <v>550</v>
      </c>
      <c r="D8" s="98" t="s">
        <v>551</v>
      </c>
      <c r="E8" s="98" t="s">
        <v>552</v>
      </c>
      <c r="F8" s="98" t="s">
        <v>553</v>
      </c>
      <c r="G8" s="98" t="s">
        <v>554</v>
      </c>
      <c r="H8" s="98" t="s">
        <v>555</v>
      </c>
      <c r="I8" s="98" t="s">
        <v>556</v>
      </c>
      <c r="J8" s="98" t="s">
        <v>557</v>
      </c>
    </row>
    <row r="9" spans="1:10" ht="11.25" customHeight="1" x14ac:dyDescent="0.35">
      <c r="A9" s="53">
        <v>7000</v>
      </c>
      <c r="B9" s="54" t="s">
        <v>558</v>
      </c>
      <c r="C9" s="55"/>
      <c r="D9" s="55"/>
      <c r="E9" s="55"/>
      <c r="F9" s="55"/>
      <c r="G9" s="55"/>
      <c r="H9" s="55"/>
      <c r="I9" s="55"/>
      <c r="J9" s="55"/>
    </row>
    <row r="10" spans="1:10" ht="11.25" customHeight="1" x14ac:dyDescent="0.35">
      <c r="A10" s="29">
        <v>7110</v>
      </c>
      <c r="B10" s="57" t="s">
        <v>554</v>
      </c>
      <c r="C10" s="48">
        <v>0</v>
      </c>
      <c r="D10" s="48">
        <v>0</v>
      </c>
      <c r="E10" s="48">
        <v>0</v>
      </c>
      <c r="F10" s="48">
        <v>0</v>
      </c>
      <c r="G10" s="29"/>
      <c r="H10" s="29"/>
      <c r="I10" s="29"/>
      <c r="J10" s="29"/>
    </row>
    <row r="11" spans="1:10" ht="11.25" customHeight="1" x14ac:dyDescent="0.35">
      <c r="A11" s="29">
        <v>7120</v>
      </c>
      <c r="B11" s="57" t="s">
        <v>559</v>
      </c>
      <c r="C11" s="48">
        <v>0</v>
      </c>
      <c r="D11" s="48">
        <v>0</v>
      </c>
      <c r="E11" s="48">
        <v>0</v>
      </c>
      <c r="F11" s="48">
        <v>0</v>
      </c>
      <c r="G11" s="29"/>
      <c r="H11" s="29"/>
      <c r="I11" s="29"/>
      <c r="J11" s="29"/>
    </row>
    <row r="12" spans="1:10" ht="11.25" customHeight="1" x14ac:dyDescent="0.35">
      <c r="A12" s="29">
        <v>7130</v>
      </c>
      <c r="B12" s="57" t="s">
        <v>560</v>
      </c>
      <c r="C12" s="48">
        <v>0</v>
      </c>
      <c r="D12" s="48">
        <v>0</v>
      </c>
      <c r="E12" s="48">
        <v>0</v>
      </c>
      <c r="F12" s="48">
        <v>0</v>
      </c>
      <c r="G12" s="29"/>
      <c r="H12" s="29"/>
      <c r="I12" s="29"/>
      <c r="J12" s="29"/>
    </row>
    <row r="13" spans="1:10" ht="11.25" customHeight="1" x14ac:dyDescent="0.35">
      <c r="A13" s="29">
        <v>7140</v>
      </c>
      <c r="B13" s="57" t="s">
        <v>561</v>
      </c>
      <c r="C13" s="48">
        <v>0</v>
      </c>
      <c r="D13" s="48">
        <v>0</v>
      </c>
      <c r="E13" s="48">
        <v>0</v>
      </c>
      <c r="F13" s="48">
        <v>0</v>
      </c>
      <c r="G13" s="29"/>
      <c r="H13" s="29"/>
      <c r="I13" s="29"/>
      <c r="J13" s="29"/>
    </row>
    <row r="14" spans="1:10" ht="11.25" customHeight="1" x14ac:dyDescent="0.35">
      <c r="A14" s="29">
        <v>7150</v>
      </c>
      <c r="B14" s="57" t="s">
        <v>562</v>
      </c>
      <c r="C14" s="48">
        <v>0</v>
      </c>
      <c r="D14" s="48">
        <v>0</v>
      </c>
      <c r="E14" s="48">
        <v>0</v>
      </c>
      <c r="F14" s="48">
        <v>0</v>
      </c>
      <c r="G14" s="29"/>
      <c r="H14" s="29"/>
      <c r="I14" s="29"/>
      <c r="J14" s="29"/>
    </row>
    <row r="15" spans="1:10" ht="11.25" customHeight="1" x14ac:dyDescent="0.35">
      <c r="A15" s="29">
        <v>7160</v>
      </c>
      <c r="B15" s="57" t="s">
        <v>563</v>
      </c>
      <c r="C15" s="48">
        <v>0</v>
      </c>
      <c r="D15" s="48">
        <v>0</v>
      </c>
      <c r="E15" s="48">
        <v>0</v>
      </c>
      <c r="F15" s="48">
        <v>0</v>
      </c>
      <c r="G15" s="29"/>
      <c r="H15" s="29"/>
      <c r="I15" s="29"/>
      <c r="J15" s="29"/>
    </row>
    <row r="16" spans="1:10" ht="11.25" customHeight="1" x14ac:dyDescent="0.35">
      <c r="A16" s="29">
        <v>7210</v>
      </c>
      <c r="B16" s="57" t="s">
        <v>564</v>
      </c>
      <c r="C16" s="48">
        <v>0</v>
      </c>
      <c r="D16" s="48">
        <v>0</v>
      </c>
      <c r="E16" s="48">
        <v>0</v>
      </c>
      <c r="F16" s="48">
        <v>0</v>
      </c>
      <c r="G16" s="29"/>
      <c r="H16" s="29"/>
      <c r="I16" s="29"/>
      <c r="J16" s="29"/>
    </row>
    <row r="17" spans="1:10" ht="11.25" customHeight="1" x14ac:dyDescent="0.35">
      <c r="A17" s="29">
        <v>7220</v>
      </c>
      <c r="B17" s="57" t="s">
        <v>565</v>
      </c>
      <c r="C17" s="48">
        <v>0</v>
      </c>
      <c r="D17" s="48">
        <v>0</v>
      </c>
      <c r="E17" s="48">
        <v>0</v>
      </c>
      <c r="F17" s="48">
        <v>0</v>
      </c>
      <c r="G17" s="29"/>
      <c r="H17" s="29"/>
      <c r="I17" s="29"/>
      <c r="J17" s="29"/>
    </row>
    <row r="18" spans="1:10" ht="11.25" customHeight="1" x14ac:dyDescent="0.35">
      <c r="A18" s="29">
        <v>7230</v>
      </c>
      <c r="B18" s="57" t="s">
        <v>566</v>
      </c>
      <c r="C18" s="48">
        <v>0</v>
      </c>
      <c r="D18" s="48">
        <v>0</v>
      </c>
      <c r="E18" s="48">
        <v>0</v>
      </c>
      <c r="F18" s="48">
        <v>0</v>
      </c>
      <c r="G18" s="29"/>
      <c r="H18" s="29"/>
      <c r="I18" s="29"/>
      <c r="J18" s="29"/>
    </row>
    <row r="19" spans="1:10" ht="11.25" customHeight="1" x14ac:dyDescent="0.35">
      <c r="A19" s="29">
        <v>7240</v>
      </c>
      <c r="B19" s="57" t="s">
        <v>567</v>
      </c>
      <c r="C19" s="48">
        <v>0</v>
      </c>
      <c r="D19" s="48">
        <v>0</v>
      </c>
      <c r="E19" s="48">
        <v>0</v>
      </c>
      <c r="F19" s="48">
        <v>0</v>
      </c>
      <c r="G19" s="29"/>
      <c r="H19" s="29"/>
      <c r="I19" s="29"/>
      <c r="J19" s="29"/>
    </row>
    <row r="20" spans="1:10" ht="11.25" customHeight="1" x14ac:dyDescent="0.35">
      <c r="A20" s="29">
        <v>7250</v>
      </c>
      <c r="B20" s="57" t="s">
        <v>568</v>
      </c>
      <c r="C20" s="48">
        <v>0</v>
      </c>
      <c r="D20" s="48">
        <v>0</v>
      </c>
      <c r="E20" s="48">
        <v>0</v>
      </c>
      <c r="F20" s="48">
        <v>0</v>
      </c>
      <c r="G20" s="29"/>
      <c r="H20" s="29"/>
      <c r="I20" s="29"/>
      <c r="J20" s="29"/>
    </row>
    <row r="21" spans="1:10" ht="11.25" customHeight="1" x14ac:dyDescent="0.35">
      <c r="A21" s="29">
        <v>7260</v>
      </c>
      <c r="B21" s="57" t="s">
        <v>569</v>
      </c>
      <c r="C21" s="48">
        <v>0</v>
      </c>
      <c r="D21" s="48">
        <v>0</v>
      </c>
      <c r="E21" s="48">
        <v>0</v>
      </c>
      <c r="F21" s="48">
        <v>0</v>
      </c>
      <c r="G21" s="29"/>
      <c r="H21" s="29"/>
      <c r="I21" s="29"/>
      <c r="J21" s="29"/>
    </row>
    <row r="22" spans="1:10" ht="11.25" customHeight="1" x14ac:dyDescent="0.35">
      <c r="A22" s="29">
        <v>7310</v>
      </c>
      <c r="B22" s="57" t="s">
        <v>570</v>
      </c>
      <c r="C22" s="48">
        <v>0</v>
      </c>
      <c r="D22" s="48">
        <v>0</v>
      </c>
      <c r="E22" s="48">
        <v>0</v>
      </c>
      <c r="F22" s="48">
        <v>0</v>
      </c>
      <c r="G22" s="29"/>
      <c r="H22" s="29"/>
      <c r="I22" s="29"/>
      <c r="J22" s="29"/>
    </row>
    <row r="23" spans="1:10" ht="11.25" customHeight="1" x14ac:dyDescent="0.35">
      <c r="A23" s="29">
        <v>7320</v>
      </c>
      <c r="B23" s="57" t="s">
        <v>571</v>
      </c>
      <c r="C23" s="48">
        <v>0</v>
      </c>
      <c r="D23" s="48">
        <v>0</v>
      </c>
      <c r="E23" s="48">
        <v>0</v>
      </c>
      <c r="F23" s="48">
        <v>0</v>
      </c>
      <c r="G23" s="29"/>
      <c r="H23" s="29"/>
      <c r="I23" s="29"/>
      <c r="J23" s="29"/>
    </row>
    <row r="24" spans="1:10" ht="11.25" customHeight="1" x14ac:dyDescent="0.35">
      <c r="A24" s="29">
        <v>7330</v>
      </c>
      <c r="B24" s="57" t="s">
        <v>572</v>
      </c>
      <c r="C24" s="48">
        <v>0</v>
      </c>
      <c r="D24" s="48">
        <v>0</v>
      </c>
      <c r="E24" s="48">
        <v>0</v>
      </c>
      <c r="F24" s="48">
        <v>0</v>
      </c>
      <c r="G24" s="29"/>
      <c r="H24" s="29"/>
      <c r="I24" s="29"/>
      <c r="J24" s="29"/>
    </row>
    <row r="25" spans="1:10" ht="11.25" customHeight="1" x14ac:dyDescent="0.35">
      <c r="A25" s="29">
        <v>7340</v>
      </c>
      <c r="B25" s="57" t="s">
        <v>573</v>
      </c>
      <c r="C25" s="48">
        <v>0</v>
      </c>
      <c r="D25" s="48">
        <v>0</v>
      </c>
      <c r="E25" s="48">
        <v>0</v>
      </c>
      <c r="F25" s="48">
        <v>0</v>
      </c>
      <c r="G25" s="29"/>
      <c r="H25" s="29"/>
      <c r="I25" s="29"/>
      <c r="J25" s="29"/>
    </row>
    <row r="26" spans="1:10" ht="11.25" customHeight="1" x14ac:dyDescent="0.35">
      <c r="A26" s="29">
        <v>7350</v>
      </c>
      <c r="B26" s="57" t="s">
        <v>574</v>
      </c>
      <c r="C26" s="48">
        <v>0</v>
      </c>
      <c r="D26" s="48">
        <v>0</v>
      </c>
      <c r="E26" s="48">
        <v>0</v>
      </c>
      <c r="F26" s="48">
        <v>0</v>
      </c>
      <c r="G26" s="29"/>
      <c r="H26" s="29"/>
      <c r="I26" s="29"/>
      <c r="J26" s="29"/>
    </row>
    <row r="27" spans="1:10" ht="11.25" customHeight="1" x14ac:dyDescent="0.35">
      <c r="A27" s="29">
        <v>7360</v>
      </c>
      <c r="B27" s="57" t="s">
        <v>575</v>
      </c>
      <c r="C27" s="48">
        <v>0</v>
      </c>
      <c r="D27" s="48">
        <v>0</v>
      </c>
      <c r="E27" s="48">
        <v>0</v>
      </c>
      <c r="F27" s="48">
        <v>0</v>
      </c>
      <c r="G27" s="29"/>
      <c r="H27" s="29"/>
      <c r="I27" s="29"/>
      <c r="J27" s="29"/>
    </row>
    <row r="28" spans="1:10" ht="11.25" customHeight="1" x14ac:dyDescent="0.35">
      <c r="A28" s="29">
        <v>7410</v>
      </c>
      <c r="B28" s="57" t="s">
        <v>576</v>
      </c>
      <c r="C28" s="48">
        <v>0</v>
      </c>
      <c r="D28" s="48">
        <v>0</v>
      </c>
      <c r="E28" s="48">
        <v>0</v>
      </c>
      <c r="F28" s="48">
        <v>0</v>
      </c>
      <c r="G28" s="29"/>
      <c r="H28" s="29"/>
      <c r="I28" s="29"/>
      <c r="J28" s="29"/>
    </row>
    <row r="29" spans="1:10" ht="11.25" customHeight="1" x14ac:dyDescent="0.35">
      <c r="A29" s="29">
        <v>7420</v>
      </c>
      <c r="B29" s="57" t="s">
        <v>577</v>
      </c>
      <c r="C29" s="48">
        <v>0</v>
      </c>
      <c r="D29" s="48">
        <v>0</v>
      </c>
      <c r="E29" s="48">
        <v>0</v>
      </c>
      <c r="F29" s="48">
        <v>0</v>
      </c>
      <c r="G29" s="29"/>
      <c r="H29" s="29"/>
      <c r="I29" s="29"/>
      <c r="J29" s="29"/>
    </row>
    <row r="30" spans="1:10" ht="11.25" customHeight="1" x14ac:dyDescent="0.35">
      <c r="A30" s="29">
        <v>7510</v>
      </c>
      <c r="B30" s="57" t="s">
        <v>578</v>
      </c>
      <c r="C30" s="48">
        <v>0</v>
      </c>
      <c r="D30" s="48">
        <v>0</v>
      </c>
      <c r="E30" s="48">
        <v>0</v>
      </c>
      <c r="F30" s="48">
        <v>0</v>
      </c>
      <c r="G30" s="29"/>
      <c r="H30" s="29"/>
      <c r="I30" s="29"/>
      <c r="J30" s="29"/>
    </row>
    <row r="31" spans="1:10" ht="11.25" customHeight="1" x14ac:dyDescent="0.35">
      <c r="A31" s="29">
        <v>7520</v>
      </c>
      <c r="B31" s="57" t="s">
        <v>579</v>
      </c>
      <c r="C31" s="48">
        <v>0</v>
      </c>
      <c r="D31" s="48">
        <v>0</v>
      </c>
      <c r="E31" s="48">
        <v>0</v>
      </c>
      <c r="F31" s="48">
        <v>0</v>
      </c>
      <c r="G31" s="29"/>
      <c r="H31" s="29"/>
      <c r="I31" s="29"/>
      <c r="J31" s="29"/>
    </row>
    <row r="32" spans="1:10" ht="11.25" customHeight="1" x14ac:dyDescent="0.35">
      <c r="A32" s="29">
        <v>7610</v>
      </c>
      <c r="B32" s="57" t="s">
        <v>580</v>
      </c>
      <c r="C32" s="48">
        <v>0</v>
      </c>
      <c r="D32" s="48">
        <v>0</v>
      </c>
      <c r="E32" s="48">
        <v>0</v>
      </c>
      <c r="F32" s="48">
        <v>0</v>
      </c>
      <c r="G32" s="29"/>
      <c r="H32" s="29"/>
      <c r="I32" s="29"/>
      <c r="J32" s="29"/>
    </row>
    <row r="33" spans="1:10" ht="11.25" customHeight="1" x14ac:dyDescent="0.35">
      <c r="A33" s="29">
        <v>7620</v>
      </c>
      <c r="B33" s="57" t="s">
        <v>581</v>
      </c>
      <c r="C33" s="48">
        <v>0</v>
      </c>
      <c r="D33" s="48">
        <v>0</v>
      </c>
      <c r="E33" s="48">
        <v>0</v>
      </c>
      <c r="F33" s="48">
        <v>0</v>
      </c>
      <c r="G33" s="29"/>
      <c r="H33" s="29"/>
      <c r="I33" s="29"/>
      <c r="J33" s="29"/>
    </row>
    <row r="34" spans="1:10" ht="11.25" customHeight="1" x14ac:dyDescent="0.35">
      <c r="A34" s="29">
        <v>7630</v>
      </c>
      <c r="B34" s="57" t="s">
        <v>582</v>
      </c>
      <c r="C34" s="48">
        <v>0</v>
      </c>
      <c r="D34" s="48">
        <v>0</v>
      </c>
      <c r="E34" s="48">
        <v>0</v>
      </c>
      <c r="F34" s="48">
        <v>0</v>
      </c>
      <c r="G34" s="29"/>
      <c r="H34" s="29"/>
      <c r="I34" s="29"/>
      <c r="J34" s="29"/>
    </row>
    <row r="35" spans="1:10" ht="11.25" customHeight="1" x14ac:dyDescent="0.35">
      <c r="A35" s="29">
        <v>7640</v>
      </c>
      <c r="B35" s="57" t="s">
        <v>583</v>
      </c>
      <c r="C35" s="48">
        <v>0</v>
      </c>
      <c r="D35" s="48">
        <v>0</v>
      </c>
      <c r="E35" s="48">
        <v>0</v>
      </c>
      <c r="F35" s="48">
        <v>0</v>
      </c>
      <c r="G35" s="29"/>
      <c r="H35" s="29"/>
      <c r="I35" s="29"/>
      <c r="J35" s="29"/>
    </row>
    <row r="36" spans="1:10" ht="11.25" customHeight="1" x14ac:dyDescent="0.35">
      <c r="A36" s="29"/>
      <c r="B36" s="29"/>
      <c r="C36" s="48"/>
      <c r="D36" s="48"/>
      <c r="E36" s="48"/>
      <c r="F36" s="48"/>
      <c r="G36" s="29"/>
      <c r="H36" s="29"/>
      <c r="I36" s="29"/>
      <c r="J36" s="29"/>
    </row>
    <row r="37" spans="1:10" ht="11.25" customHeight="1" x14ac:dyDescent="0.35">
      <c r="A37" s="53">
        <v>8000</v>
      </c>
      <c r="B37" s="54" t="s">
        <v>584</v>
      </c>
      <c r="C37" s="55"/>
      <c r="D37" s="55"/>
      <c r="E37" s="55"/>
      <c r="F37" s="55"/>
      <c r="G37" s="55"/>
      <c r="H37" s="55"/>
      <c r="I37" s="55"/>
      <c r="J37" s="55"/>
    </row>
    <row r="38" spans="1:10" ht="11.25" customHeight="1" thickBot="1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1.25" customHeight="1" x14ac:dyDescent="0.35">
      <c r="A39" s="29"/>
      <c r="B39" s="128" t="s">
        <v>585</v>
      </c>
      <c r="C39" s="129"/>
      <c r="D39" s="29"/>
      <c r="E39" s="29"/>
      <c r="F39" s="29"/>
      <c r="G39" s="29"/>
      <c r="H39" s="29"/>
      <c r="I39" s="29"/>
      <c r="J39" s="29"/>
    </row>
    <row r="40" spans="1:10" ht="11.25" customHeight="1" x14ac:dyDescent="0.35">
      <c r="A40" s="29"/>
      <c r="B40" s="99" t="s">
        <v>496</v>
      </c>
      <c r="C40" s="100">
        <v>2024</v>
      </c>
      <c r="D40" s="29"/>
      <c r="E40" s="29"/>
      <c r="F40" s="29"/>
      <c r="G40" s="29"/>
      <c r="H40" s="29"/>
      <c r="I40" s="29"/>
      <c r="J40" s="29"/>
    </row>
    <row r="41" spans="1:10" ht="11.25" customHeight="1" x14ac:dyDescent="0.35">
      <c r="A41" s="29">
        <v>8110</v>
      </c>
      <c r="B41" s="101" t="s">
        <v>586</v>
      </c>
      <c r="C41" s="107">
        <v>50035388</v>
      </c>
      <c r="D41" s="29"/>
      <c r="E41" s="29"/>
      <c r="F41" s="29"/>
      <c r="G41" s="29"/>
      <c r="H41" s="29"/>
      <c r="I41" s="29"/>
      <c r="J41" s="29"/>
    </row>
    <row r="42" spans="1:10" ht="11.25" customHeight="1" x14ac:dyDescent="0.35">
      <c r="A42" s="29">
        <v>8120</v>
      </c>
      <c r="B42" s="101" t="s">
        <v>587</v>
      </c>
      <c r="C42" s="107">
        <v>-4329870.1100000003</v>
      </c>
      <c r="D42" s="29"/>
      <c r="E42" s="29"/>
      <c r="F42" s="29"/>
      <c r="G42" s="29"/>
      <c r="H42" s="29"/>
      <c r="I42" s="29"/>
      <c r="J42" s="29"/>
    </row>
    <row r="43" spans="1:10" ht="11.25" customHeight="1" x14ac:dyDescent="0.35">
      <c r="A43" s="29">
        <v>8130</v>
      </c>
      <c r="B43" s="101" t="s">
        <v>588</v>
      </c>
      <c r="C43" s="107">
        <v>6476758.29</v>
      </c>
      <c r="D43" s="29"/>
      <c r="E43" s="29"/>
      <c r="F43" s="29"/>
      <c r="G43" s="29"/>
      <c r="H43" s="29"/>
      <c r="I43" s="29"/>
      <c r="J43" s="29"/>
    </row>
    <row r="44" spans="1:10" ht="11.25" customHeight="1" x14ac:dyDescent="0.35">
      <c r="A44" s="29">
        <v>8140</v>
      </c>
      <c r="B44" s="101" t="s">
        <v>589</v>
      </c>
      <c r="C44" s="107">
        <v>0</v>
      </c>
      <c r="D44" s="29"/>
      <c r="E44" s="29"/>
      <c r="F44" s="29"/>
      <c r="G44" s="29"/>
      <c r="H44" s="29"/>
      <c r="I44" s="29"/>
      <c r="J44" s="29"/>
    </row>
    <row r="45" spans="1:10" ht="11.25" customHeight="1" thickBot="1" x14ac:dyDescent="0.4">
      <c r="A45" s="29">
        <v>8150</v>
      </c>
      <c r="B45" s="102" t="s">
        <v>590</v>
      </c>
      <c r="C45" s="108">
        <v>-52182276.18</v>
      </c>
      <c r="D45" s="29"/>
      <c r="E45" s="29"/>
      <c r="F45" s="29"/>
      <c r="G45" s="29"/>
      <c r="H45" s="29"/>
      <c r="I45" s="29"/>
      <c r="J45" s="29"/>
    </row>
    <row r="46" spans="1:10" ht="11.25" customHeight="1" x14ac:dyDescent="0.35">
      <c r="A46" s="29"/>
      <c r="B46" s="29"/>
      <c r="C46" s="29"/>
      <c r="D46" s="29"/>
      <c r="E46" s="29"/>
      <c r="F46" s="29"/>
      <c r="G46" s="29"/>
      <c r="H46" s="29"/>
      <c r="I46" s="29"/>
      <c r="J46" s="29"/>
    </row>
    <row r="47" spans="1:10" ht="11.25" customHeight="1" thickBot="1" x14ac:dyDescent="0.4">
      <c r="A47" s="29"/>
      <c r="B47" s="29"/>
      <c r="C47" s="29"/>
      <c r="D47" s="29"/>
      <c r="E47" s="29"/>
      <c r="F47" s="29"/>
      <c r="G47" s="29"/>
      <c r="H47" s="29"/>
      <c r="I47" s="29"/>
      <c r="J47" s="29"/>
    </row>
    <row r="48" spans="1:10" ht="11.25" customHeight="1" x14ac:dyDescent="0.35">
      <c r="A48" s="29"/>
      <c r="B48" s="128" t="s">
        <v>591</v>
      </c>
      <c r="C48" s="129"/>
      <c r="D48" s="29"/>
      <c r="E48" s="29"/>
      <c r="F48" s="29"/>
      <c r="G48" s="29"/>
      <c r="H48" s="29"/>
      <c r="I48" s="29"/>
      <c r="J48" s="29"/>
    </row>
    <row r="49" spans="1:3" ht="11.25" customHeight="1" x14ac:dyDescent="0.35">
      <c r="A49" s="29"/>
      <c r="B49" s="99" t="s">
        <v>496</v>
      </c>
      <c r="C49" s="100">
        <v>2024</v>
      </c>
    </row>
    <row r="50" spans="1:3" ht="11.25" customHeight="1" x14ac:dyDescent="0.35">
      <c r="A50" s="29">
        <v>8210</v>
      </c>
      <c r="B50" s="101" t="s">
        <v>592</v>
      </c>
      <c r="C50" s="103">
        <v>-50035388</v>
      </c>
    </row>
    <row r="51" spans="1:3" ht="11.25" customHeight="1" x14ac:dyDescent="0.35">
      <c r="A51" s="29">
        <v>8220</v>
      </c>
      <c r="B51" s="101" t="s">
        <v>593</v>
      </c>
      <c r="C51" s="103">
        <v>4548925.37</v>
      </c>
    </row>
    <row r="52" spans="1:3" ht="11.25" customHeight="1" x14ac:dyDescent="0.35">
      <c r="A52" s="29">
        <v>8230</v>
      </c>
      <c r="B52" s="101" t="s">
        <v>594</v>
      </c>
      <c r="C52" s="103">
        <v>-6476758.29</v>
      </c>
    </row>
    <row r="53" spans="1:3" ht="11.25" customHeight="1" x14ac:dyDescent="0.35">
      <c r="A53" s="29">
        <v>8240</v>
      </c>
      <c r="B53" s="101" t="s">
        <v>595</v>
      </c>
      <c r="C53" s="103">
        <v>2721156.92</v>
      </c>
    </row>
    <row r="54" spans="1:3" ht="11.25" customHeight="1" x14ac:dyDescent="0.35">
      <c r="A54" s="29">
        <v>8250</v>
      </c>
      <c r="B54" s="101" t="s">
        <v>596</v>
      </c>
      <c r="C54" s="103">
        <v>0</v>
      </c>
    </row>
    <row r="55" spans="1:3" ht="11.25" customHeight="1" x14ac:dyDescent="0.35">
      <c r="A55" s="29">
        <v>8260</v>
      </c>
      <c r="B55" s="101" t="s">
        <v>597</v>
      </c>
      <c r="C55" s="103">
        <v>0</v>
      </c>
    </row>
    <row r="56" spans="1:3" ht="11.25" customHeight="1" thickBot="1" x14ac:dyDescent="0.4">
      <c r="A56" s="29">
        <v>8270</v>
      </c>
      <c r="B56" s="102" t="s">
        <v>598</v>
      </c>
      <c r="C56" s="104">
        <v>49242064</v>
      </c>
    </row>
    <row r="57" spans="1:3" ht="11.25" customHeight="1" x14ac:dyDescent="0.35">
      <c r="A57" s="29"/>
      <c r="B57" s="29"/>
      <c r="C57" s="29"/>
    </row>
    <row r="58" spans="1:3" ht="11.25" customHeight="1" x14ac:dyDescent="0.35">
      <c r="A58" s="29"/>
      <c r="B58" s="29"/>
      <c r="C58" s="29"/>
    </row>
    <row r="59" spans="1:3" ht="11.25" customHeight="1" x14ac:dyDescent="0.35">
      <c r="A59" s="29"/>
      <c r="B59" s="29" t="s">
        <v>66</v>
      </c>
      <c r="C59" s="29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 ACT</vt:lpstr>
      <vt:lpstr>Notas ESF</vt:lpstr>
      <vt:lpstr>Notas VHP</vt:lpstr>
      <vt:lpstr>Notas EFE</vt:lpstr>
      <vt:lpstr>Conciliacion_Ig</vt:lpstr>
      <vt:lpstr>Conciliacion_Eg</vt:lpstr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Gabriel Vargas Martín del Campo</dc:creator>
  <cp:lastModifiedBy>Administración PML</cp:lastModifiedBy>
  <cp:lastPrinted>2025-01-31T04:17:12Z</cp:lastPrinted>
  <dcterms:created xsi:type="dcterms:W3CDTF">2024-07-25T01:40:34Z</dcterms:created>
  <dcterms:modified xsi:type="dcterms:W3CDTF">2025-02-16T05:03:21Z</dcterms:modified>
</cp:coreProperties>
</file>